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FD4DF1BC-DD4C-4C4D-AF66-E275FDED989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" i="7" l="1"/>
  <c r="B62" i="7"/>
  <c r="C62" i="7"/>
  <c r="D62" i="7"/>
  <c r="E62" i="7"/>
  <c r="F62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58" i="7"/>
  <c r="B48" i="7"/>
  <c r="B38" i="7"/>
  <c r="B28" i="7"/>
  <c r="B18" i="7"/>
  <c r="B10" i="7"/>
  <c r="G146" i="7" l="1"/>
  <c r="E84" i="7"/>
  <c r="G71" i="7"/>
  <c r="G62" i="7"/>
  <c r="G28" i="7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G103" i="7"/>
  <c r="G85" i="7"/>
  <c r="G48" i="7"/>
  <c r="G10" i="7"/>
  <c r="F9" i="7"/>
  <c r="D9" i="7"/>
  <c r="D159" i="7" l="1"/>
  <c r="E159" i="7"/>
  <c r="B159" i="7"/>
  <c r="F159" i="7"/>
  <c r="G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<sst xmlns="http://schemas.openxmlformats.org/spreadsheetml/2006/main" count="341" uniqueCount="213">
  <si>
    <t>(PESOS)</t>
  </si>
  <si>
    <t>Concepto</t>
  </si>
  <si>
    <t>Devengado</t>
  </si>
  <si>
    <t>Aprobado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</si>
  <si>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</si>
  <si>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</si>
  <si>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</si>
  <si>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</si>
  <si>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</si>
  <si>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</si>
  <si>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</si>
  <si>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</si>
  <si>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</si>
  <si>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</si>
  <si>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</si>
  <si>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</si>
  <si>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</si>
  <si>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</si>
  <si>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</si>
  <si>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</si>
  <si>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</si>
  <si>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</si>
  <si>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</si>
  <si>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</si>
  <si>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</si>
  <si>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</si>
  <si>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</si>
  <si>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</si>
  <si>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</si>
  <si>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</si>
  <si>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</si>
  <si>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</si>
  <si>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</si>
  <si>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</si>
  <si>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</si>
  <si>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</si>
  <si>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</si>
  <si>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</si>
  <si>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</si>
  <si>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</si>
  <si>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</si>
  <si>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</si>
  <si>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</si>
  <si>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</si>
  <si>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</si>
  <si>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</si>
  <si>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</si>
  <si>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</si>
  <si>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</si>
  <si>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</si>
  <si>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</si>
  <si>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</si>
  <si>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</si>
  <si>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</si>
  <si>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</si>
  <si>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</si>
  <si>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</si>
  <si>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</si>
  <si>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</si>
  <si>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</si>
  <si>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</si>
  <si>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</si>
  <si>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</si>
  <si>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</si>
  <si>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</si>
  <si>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</si>
  <si>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</si>
  <si>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</si>
  <si>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</si>
  <si>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</si>
  <si>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</si>
  <si>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</si>
  <si>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</si>
  <si>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</si>
  <si>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</si>
  <si>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</si>
  <si>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</si>
  <si>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</si>
  <si>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</si>
  <si>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</si>
  <si>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</si>
  <si>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</si>
  <si>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</si>
  <si>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</si>
  <si>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</si>
  <si>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</si>
  <si>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</si>
  <si>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</si>
  <si>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</si>
  <si>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</si>
  <si>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</si>
  <si>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</si>
  <si>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</si>
  <si>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</si>
  <si>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</si>
  <si>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</si>
  <si>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</si>
  <si>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</si>
  <si>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</si>
  <si>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</si>
  <si>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</si>
  <si>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</si>
  <si>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</si>
  <si>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</si>
  <si>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</si>
  <si>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</si>
  <si>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</si>
  <si>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</si>
  <si>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</si>
  <si>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</si>
  <si>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</si>
  <si>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</si>
  <si>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</si>
  <si>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</si>
  <si>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</si>
  <si>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</si>
  <si>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</si>
  <si>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</si>
  <si>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</si>
  <si>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</si>
  <si>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</si>
  <si>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</si>
  <si>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</si>
  <si>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</si>
  <si>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</si>
  <si>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</si>
  <si>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</si>
  <si>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</si>
  <si>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</si>
  <si>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</si>
  <si>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</si>
  <si>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</si>
  <si>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</si>
  <si>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</si>
  <si>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</si>
  <si>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</si>
  <si>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</si>
  <si>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</si>
  <si>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</si>
  <si>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</si>
  <si>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</si>
  <si>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</si>
  <si>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</si>
  <si>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</si>
  <si>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</si>
  <si>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</si>
  <si>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</si>
  <si>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</si>
  <si>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</si>
  <si>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</si>
  <si>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</si>
  <si>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</si>
  <si>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</si>
  <si>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</si>
  <si>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</si>
  <si>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</si>
  <si>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</si>
  <si>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</si>
  <si>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</si>
  <si>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</si>
  <si>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</si>
  <si>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</si>
  <si>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</si>
  <si>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</si>
  <si>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</si>
  <si>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</si>
  <si>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</si>
  <si>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</si>
  <si>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</si>
  <si>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</si>
  <si>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</si>
  <si>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</si>
  <si>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</si>
  <si>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</si>
  <si>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</si>
  <si>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</si>
  <si>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</si>
  <si>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</si>
  <si>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</si>
  <si>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</si>
  <si>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</si>
  <si>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</si>
  <si>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</si>
  <si>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</si>
  <si>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</si>
  <si>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</si>
  <si>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</si>
  <si>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</si>
  <si>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</si>
  <si>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</si>
  <si>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</si>
  <si>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</si>
  <si>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</si>
  <si>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</si>
  <si>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</si>
  <si>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</si>
  <si>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</si>
  <si>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</si>
  <si>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</si>
  <si>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</si>
  <si>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</si>
  <si>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</si>
  <si>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</si>
  <si>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</si>
  <si>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</si>
  <si>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</si>
  <si>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</si>
  <si>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</si>
  <si>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</si>
  <si>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</si>
  <si>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</si>
  <si>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</si>
  <si>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Del 1 de enero al 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</si>
</sst>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abSelected="1" zoomScale="75" zoomScaleNormal="75" workbookViewId="0">
      <selection activeCell="O30" sqref="O30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6" t="s">
        <v>16</v>
      </c>
      <c r="B1" s="72"/>
      <c r="C1" s="72"/>
      <c r="D1" s="72"/>
      <c r="E1" s="72"/>
      <c r="F1" s="72"/>
      <c r="G1" s="73"/>
    </row>
    <row r="2" spans="1:7" x14ac:dyDescent="0.25">
      <c r="A2" s="58" t="s">
        <v>211</v>
      </c>
      <c r="B2" s="58"/>
      <c r="C2" s="58"/>
      <c r="D2" s="58"/>
      <c r="E2" s="58"/>
      <c r="F2" s="58"/>
      <c r="G2" s="58"/>
    </row>
    <row r="3" spans="1:7" x14ac:dyDescent="0.25">
      <c r="A3" s="59" t="s">
        <v>17</v>
      </c>
      <c r="B3" s="59"/>
      <c r="C3" s="59"/>
      <c r="D3" s="59"/>
      <c r="E3" s="59"/>
      <c r="F3" s="59"/>
      <c r="G3" s="59"/>
    </row>
    <row r="4" spans="1:7" x14ac:dyDescent="0.25">
      <c r="A4" s="59" t="s">
        <v>18</v>
      </c>
      <c r="B4" s="59"/>
      <c r="C4" s="59"/>
      <c r="D4" s="59"/>
      <c r="E4" s="59"/>
      <c r="F4" s="59"/>
      <c r="G4" s="59"/>
    </row>
    <row r="5" spans="1:7" x14ac:dyDescent="0.25">
      <c r="A5" s="59" t="s">
        <v>212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4" t="s">
        <v>1</v>
      </c>
      <c r="B7" s="74" t="s">
        <v>19</v>
      </c>
      <c r="C7" s="74"/>
      <c r="D7" s="74"/>
      <c r="E7" s="74"/>
      <c r="F7" s="74"/>
      <c r="G7" s="75" t="s">
        <v>20</v>
      </c>
    </row>
    <row r="8" spans="1:7" ht="30" x14ac:dyDescent="0.25">
      <c r="A8" s="74"/>
      <c r="B8" s="2" t="s">
        <v>3</v>
      </c>
      <c r="C8" s="2" t="s">
        <v>21</v>
      </c>
      <c r="D8" s="2" t="s">
        <v>22</v>
      </c>
      <c r="E8" s="2" t="s">
        <v>2</v>
      </c>
      <c r="F8" s="2" t="s">
        <v>23</v>
      </c>
      <c r="G8" s="74"/>
    </row>
    <row r="9" spans="1:7" x14ac:dyDescent="0.25">
      <c r="A9" s="6" t="s">
        <v>24</v>
      </c>
      <c r="B9" s="38">
        <f t="shared" ref="B9:G9" si="0">SUM(B10,B18,B28,B38,B48,B58,B62,B71,B75)</f>
        <v>192662000</v>
      </c>
      <c r="C9" s="38">
        <f t="shared" si="0"/>
        <v>25632745.440000001</v>
      </c>
      <c r="D9" s="38">
        <f t="shared" si="0"/>
        <v>218294745.43999997</v>
      </c>
      <c r="E9" s="38">
        <f t="shared" si="0"/>
        <v>216369818.47</v>
      </c>
      <c r="F9" s="38">
        <f t="shared" si="0"/>
        <v>213388999.09</v>
      </c>
      <c r="G9" s="38">
        <f t="shared" si="0"/>
        <v>1924926.9699999997</v>
      </c>
    </row>
    <row r="10" spans="1:7" x14ac:dyDescent="0.25">
      <c r="A10" s="39" t="s">
        <v>25</v>
      </c>
      <c r="B10" s="38">
        <f t="shared" ref="B10:G10" si="1">SUM(B11:B17)</f>
        <v>94798715.49000001</v>
      </c>
      <c r="C10" s="38">
        <f t="shared" si="1"/>
        <v>9115885.1899999995</v>
      </c>
      <c r="D10" s="38">
        <f t="shared" si="1"/>
        <v>103914600.67999999</v>
      </c>
      <c r="E10" s="38">
        <f t="shared" si="1"/>
        <v>103914600.66</v>
      </c>
      <c r="F10" s="38">
        <f t="shared" si="1"/>
        <v>103914600.66</v>
      </c>
      <c r="G10" s="38">
        <f t="shared" si="1"/>
        <v>1.9999999552965164E-2</v>
      </c>
    </row>
    <row r="11" spans="1:7" x14ac:dyDescent="0.25">
      <c r="A11" s="40" t="s">
        <v>26</v>
      </c>
      <c r="B11" s="36">
        <v>55292478.609999999</v>
      </c>
      <c r="C11" s="36">
        <v>-5835806</v>
      </c>
      <c r="D11" s="36">
        <v>49456672.609999999</v>
      </c>
      <c r="E11" s="36">
        <v>49456672.609999999</v>
      </c>
      <c r="F11" s="36">
        <v>49456672.609999999</v>
      </c>
      <c r="G11" s="36">
        <f>D11-E11</f>
        <v>0</v>
      </c>
    </row>
    <row r="12" spans="1:7" x14ac:dyDescent="0.25">
      <c r="A12" s="40" t="s">
        <v>27</v>
      </c>
      <c r="B12" s="36">
        <v>3380000</v>
      </c>
      <c r="C12" s="36">
        <v>4134905.86</v>
      </c>
      <c r="D12" s="36">
        <v>7514905.8600000003</v>
      </c>
      <c r="E12" s="36">
        <v>7514905.8600000003</v>
      </c>
      <c r="F12" s="36">
        <v>7514905.8600000003</v>
      </c>
      <c r="G12" s="36">
        <f t="shared" ref="G12:G17" si="2">D12-E12</f>
        <v>0</v>
      </c>
    </row>
    <row r="13" spans="1:7" x14ac:dyDescent="0.25">
      <c r="A13" s="40" t="s">
        <v>28</v>
      </c>
      <c r="B13" s="36">
        <v>8898925.5299999993</v>
      </c>
      <c r="C13" s="36">
        <v>-1733938.98</v>
      </c>
      <c r="D13" s="36">
        <v>7164986.5499999998</v>
      </c>
      <c r="E13" s="36">
        <v>7164986.5300000003</v>
      </c>
      <c r="F13" s="36">
        <v>7164986.5300000003</v>
      </c>
      <c r="G13" s="36">
        <f t="shared" si="2"/>
        <v>1.9999999552965164E-2</v>
      </c>
    </row>
    <row r="14" spans="1:7" x14ac:dyDescent="0.25">
      <c r="A14" s="40" t="s">
        <v>29</v>
      </c>
      <c r="B14" s="36">
        <v>0</v>
      </c>
      <c r="C14" s="36">
        <v>3169.12</v>
      </c>
      <c r="D14" s="36">
        <v>3169.12</v>
      </c>
      <c r="E14" s="36">
        <v>3169.12</v>
      </c>
      <c r="F14" s="36">
        <v>3169.12</v>
      </c>
      <c r="G14" s="36">
        <f t="shared" si="2"/>
        <v>0</v>
      </c>
    </row>
    <row r="15" spans="1:7" x14ac:dyDescent="0.25">
      <c r="A15" s="40" t="s">
        <v>30</v>
      </c>
      <c r="B15" s="36">
        <v>27227311.350000001</v>
      </c>
      <c r="C15" s="36">
        <v>12547555.189999999</v>
      </c>
      <c r="D15" s="36">
        <v>39774866.539999999</v>
      </c>
      <c r="E15" s="36">
        <v>39774866.539999999</v>
      </c>
      <c r="F15" s="36">
        <v>39774866.539999999</v>
      </c>
      <c r="G15" s="36">
        <f t="shared" si="2"/>
        <v>0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2"/>
        <v>0</v>
      </c>
    </row>
    <row r="17" spans="1:7" x14ac:dyDescent="0.25">
      <c r="A17" s="40" t="s">
        <v>32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f t="shared" si="2"/>
        <v>0</v>
      </c>
    </row>
    <row r="18" spans="1:7" x14ac:dyDescent="0.25">
      <c r="A18" s="39" t="s">
        <v>33</v>
      </c>
      <c r="B18" s="38">
        <f t="shared" ref="B18:G18" si="3">SUM(B19:B27)</f>
        <v>20684000</v>
      </c>
      <c r="C18" s="38">
        <f t="shared" si="3"/>
        <v>-1756661.54</v>
      </c>
      <c r="D18" s="38">
        <f t="shared" si="3"/>
        <v>18927338.460000001</v>
      </c>
      <c r="E18" s="38">
        <f t="shared" si="3"/>
        <v>18878644.919999998</v>
      </c>
      <c r="F18" s="38">
        <f t="shared" si="3"/>
        <v>18221343.859999999</v>
      </c>
      <c r="G18" s="38">
        <f t="shared" si="3"/>
        <v>48693.539999999455</v>
      </c>
    </row>
    <row r="19" spans="1:7" x14ac:dyDescent="0.25">
      <c r="A19" s="40" t="s">
        <v>34</v>
      </c>
      <c r="B19" s="36">
        <v>2515000</v>
      </c>
      <c r="C19" s="36">
        <v>872616.71</v>
      </c>
      <c r="D19" s="36">
        <v>3387616.71</v>
      </c>
      <c r="E19" s="36">
        <v>3386011.65</v>
      </c>
      <c r="F19" s="36">
        <v>3386011.65</v>
      </c>
      <c r="G19" s="36">
        <f>D19-E19</f>
        <v>1605.0600000000559</v>
      </c>
    </row>
    <row r="20" spans="1:7" x14ac:dyDescent="0.25">
      <c r="A20" s="40" t="s">
        <v>35</v>
      </c>
      <c r="B20" s="36">
        <v>399000</v>
      </c>
      <c r="C20" s="36">
        <v>273370.7</v>
      </c>
      <c r="D20" s="36">
        <v>672370.7</v>
      </c>
      <c r="E20" s="36">
        <v>643591.14</v>
      </c>
      <c r="F20" s="36">
        <v>643591.14</v>
      </c>
      <c r="G20" s="36">
        <f t="shared" ref="G20:G27" si="4">D20-E20</f>
        <v>28779.559999999939</v>
      </c>
    </row>
    <row r="21" spans="1:7" x14ac:dyDescent="0.25">
      <c r="A21" s="40" t="s">
        <v>36</v>
      </c>
      <c r="B21" s="36">
        <v>132000</v>
      </c>
      <c r="C21" s="36">
        <v>-121560</v>
      </c>
      <c r="D21" s="36">
        <v>10440</v>
      </c>
      <c r="E21" s="36">
        <v>10440</v>
      </c>
      <c r="F21" s="36">
        <v>10440</v>
      </c>
      <c r="G21" s="36">
        <f t="shared" si="4"/>
        <v>0</v>
      </c>
    </row>
    <row r="22" spans="1:7" x14ac:dyDescent="0.25">
      <c r="A22" s="40" t="s">
        <v>37</v>
      </c>
      <c r="B22" s="36">
        <v>2373000</v>
      </c>
      <c r="C22" s="36">
        <v>-962399.91</v>
      </c>
      <c r="D22" s="36">
        <v>1410600.09</v>
      </c>
      <c r="E22" s="36">
        <v>1398300.59</v>
      </c>
      <c r="F22" s="36">
        <v>1364037.44</v>
      </c>
      <c r="G22" s="36">
        <f t="shared" si="4"/>
        <v>12299.5</v>
      </c>
    </row>
    <row r="23" spans="1:7" x14ac:dyDescent="0.25">
      <c r="A23" s="40" t="s">
        <v>38</v>
      </c>
      <c r="B23" s="36">
        <v>739000</v>
      </c>
      <c r="C23" s="36">
        <v>-631876.78</v>
      </c>
      <c r="D23" s="36">
        <v>107123.22</v>
      </c>
      <c r="E23" s="36">
        <v>107123.22</v>
      </c>
      <c r="F23" s="36">
        <v>107123.22</v>
      </c>
      <c r="G23" s="36">
        <f t="shared" si="4"/>
        <v>0</v>
      </c>
    </row>
    <row r="24" spans="1:7" x14ac:dyDescent="0.25">
      <c r="A24" s="40" t="s">
        <v>39</v>
      </c>
      <c r="B24" s="36">
        <v>10342000</v>
      </c>
      <c r="C24" s="36">
        <v>-570216.13</v>
      </c>
      <c r="D24" s="36">
        <v>9771783.8699999992</v>
      </c>
      <c r="E24" s="36">
        <v>9771690.8499999996</v>
      </c>
      <c r="F24" s="36">
        <v>9339813.9600000009</v>
      </c>
      <c r="G24" s="36">
        <f t="shared" si="4"/>
        <v>93.019999999552965</v>
      </c>
    </row>
    <row r="25" spans="1:7" x14ac:dyDescent="0.25">
      <c r="A25" s="40" t="s">
        <v>40</v>
      </c>
      <c r="B25" s="36">
        <v>543000</v>
      </c>
      <c r="C25" s="36">
        <v>379232.94</v>
      </c>
      <c r="D25" s="36">
        <v>922232.94</v>
      </c>
      <c r="E25" s="36">
        <v>922232.54</v>
      </c>
      <c r="F25" s="36">
        <v>922232.54</v>
      </c>
      <c r="G25" s="36">
        <f t="shared" si="4"/>
        <v>0.39999999990686774</v>
      </c>
    </row>
    <row r="26" spans="1:7" x14ac:dyDescent="0.25">
      <c r="A26" s="40" t="s">
        <v>41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f t="shared" si="4"/>
        <v>0</v>
      </c>
    </row>
    <row r="27" spans="1:7" x14ac:dyDescent="0.25">
      <c r="A27" s="40" t="s">
        <v>42</v>
      </c>
      <c r="B27" s="36">
        <v>3641000</v>
      </c>
      <c r="C27" s="36">
        <v>-995829.07</v>
      </c>
      <c r="D27" s="36">
        <v>2645170.9300000002</v>
      </c>
      <c r="E27" s="36">
        <v>2639254.9300000002</v>
      </c>
      <c r="F27" s="36">
        <v>2448093.91</v>
      </c>
      <c r="G27" s="36">
        <f t="shared" si="4"/>
        <v>5916</v>
      </c>
    </row>
    <row r="28" spans="1:7" x14ac:dyDescent="0.25">
      <c r="A28" s="39" t="s">
        <v>43</v>
      </c>
      <c r="B28" s="38">
        <f t="shared" ref="B28:G28" si="5">SUM(B29:B37)</f>
        <v>38915000</v>
      </c>
      <c r="C28" s="38">
        <f t="shared" si="5"/>
        <v>18478155.560000002</v>
      </c>
      <c r="D28" s="38">
        <f t="shared" si="5"/>
        <v>57393155.560000002</v>
      </c>
      <c r="E28" s="38">
        <f t="shared" si="5"/>
        <v>55890763.699999996</v>
      </c>
      <c r="F28" s="38">
        <f t="shared" si="5"/>
        <v>53796361.07</v>
      </c>
      <c r="G28" s="38">
        <f t="shared" si="5"/>
        <v>1502391.860000001</v>
      </c>
    </row>
    <row r="29" spans="1:7" x14ac:dyDescent="0.25">
      <c r="A29" s="40" t="s">
        <v>44</v>
      </c>
      <c r="B29" s="36">
        <v>22965000</v>
      </c>
      <c r="C29" s="36">
        <v>6352056.25</v>
      </c>
      <c r="D29" s="36">
        <v>29317056.25</v>
      </c>
      <c r="E29" s="36">
        <v>28506694.629999999</v>
      </c>
      <c r="F29" s="36">
        <v>27799542.629999999</v>
      </c>
      <c r="G29" s="36">
        <f>D29-E29</f>
        <v>810361.62000000104</v>
      </c>
    </row>
    <row r="30" spans="1:7" x14ac:dyDescent="0.25">
      <c r="A30" s="40" t="s">
        <v>45</v>
      </c>
      <c r="B30" s="36">
        <v>2111000</v>
      </c>
      <c r="C30" s="36">
        <v>-228202.38</v>
      </c>
      <c r="D30" s="36">
        <v>1882797.62</v>
      </c>
      <c r="E30" s="36">
        <v>1844087.35</v>
      </c>
      <c r="F30" s="36">
        <v>1844087.35</v>
      </c>
      <c r="G30" s="36">
        <f t="shared" ref="G30:G37" si="6">D30-E30</f>
        <v>38710.270000000019</v>
      </c>
    </row>
    <row r="31" spans="1:7" x14ac:dyDescent="0.25">
      <c r="A31" s="40" t="s">
        <v>46</v>
      </c>
      <c r="B31" s="36">
        <v>2035000</v>
      </c>
      <c r="C31" s="36">
        <v>2504004.4300000002</v>
      </c>
      <c r="D31" s="36">
        <v>4539004.43</v>
      </c>
      <c r="E31" s="36">
        <v>4255546.41</v>
      </c>
      <c r="F31" s="36">
        <v>4141382.86</v>
      </c>
      <c r="G31" s="36">
        <f t="shared" si="6"/>
        <v>283458.01999999955</v>
      </c>
    </row>
    <row r="32" spans="1:7" x14ac:dyDescent="0.25">
      <c r="A32" s="40" t="s">
        <v>47</v>
      </c>
      <c r="B32" s="36">
        <v>498000</v>
      </c>
      <c r="C32" s="36">
        <v>620582.56000000006</v>
      </c>
      <c r="D32" s="36">
        <v>1118582.56</v>
      </c>
      <c r="E32" s="36">
        <v>1118439.1599999999</v>
      </c>
      <c r="F32" s="36">
        <v>1118439.1599999999</v>
      </c>
      <c r="G32" s="36">
        <f t="shared" si="6"/>
        <v>143.4000000001397</v>
      </c>
    </row>
    <row r="33" spans="1:7" ht="14.45" customHeight="1" x14ac:dyDescent="0.25">
      <c r="A33" s="40" t="s">
        <v>48</v>
      </c>
      <c r="B33" s="36">
        <v>2000000</v>
      </c>
      <c r="C33" s="36">
        <v>-768633.76</v>
      </c>
      <c r="D33" s="36">
        <v>1231366.24</v>
      </c>
      <c r="E33" s="36">
        <v>1230161.23</v>
      </c>
      <c r="F33" s="36">
        <v>1230161.23</v>
      </c>
      <c r="G33" s="36">
        <f t="shared" si="6"/>
        <v>1205.0100000000093</v>
      </c>
    </row>
    <row r="34" spans="1:7" ht="14.45" customHeight="1" x14ac:dyDescent="0.25">
      <c r="A34" s="40" t="s">
        <v>49</v>
      </c>
      <c r="B34" s="36">
        <v>954000</v>
      </c>
      <c r="C34" s="36">
        <v>73570.92</v>
      </c>
      <c r="D34" s="36">
        <v>1027570.92</v>
      </c>
      <c r="E34" s="36">
        <v>1018569.88</v>
      </c>
      <c r="F34" s="36">
        <v>1018569.88</v>
      </c>
      <c r="G34" s="36">
        <f t="shared" si="6"/>
        <v>9001.0400000000373</v>
      </c>
    </row>
    <row r="35" spans="1:7" ht="14.45" customHeight="1" x14ac:dyDescent="0.25">
      <c r="A35" s="40" t="s">
        <v>50</v>
      </c>
      <c r="B35" s="36">
        <v>330000</v>
      </c>
      <c r="C35" s="36">
        <v>-135449.25</v>
      </c>
      <c r="D35" s="36">
        <v>194550.75</v>
      </c>
      <c r="E35" s="36">
        <v>151032.78</v>
      </c>
      <c r="F35" s="36">
        <v>151032.78</v>
      </c>
      <c r="G35" s="36">
        <f t="shared" si="6"/>
        <v>43517.97</v>
      </c>
    </row>
    <row r="36" spans="1:7" ht="14.45" customHeight="1" x14ac:dyDescent="0.25">
      <c r="A36" s="40" t="s">
        <v>51</v>
      </c>
      <c r="B36" s="36">
        <v>4972000</v>
      </c>
      <c r="C36" s="36">
        <v>7894500.9699999997</v>
      </c>
      <c r="D36" s="36">
        <v>12866500.970000001</v>
      </c>
      <c r="E36" s="36">
        <v>12827185.050000001</v>
      </c>
      <c r="F36" s="36">
        <v>11554097.970000001</v>
      </c>
      <c r="G36" s="36">
        <f t="shared" si="6"/>
        <v>39315.919999999925</v>
      </c>
    </row>
    <row r="37" spans="1:7" ht="14.45" customHeight="1" x14ac:dyDescent="0.25">
      <c r="A37" s="40" t="s">
        <v>52</v>
      </c>
      <c r="B37" s="36">
        <v>3050000</v>
      </c>
      <c r="C37" s="36">
        <v>2165725.8199999998</v>
      </c>
      <c r="D37" s="36">
        <v>5215725.82</v>
      </c>
      <c r="E37" s="36">
        <v>4939047.21</v>
      </c>
      <c r="F37" s="36">
        <v>4939047.21</v>
      </c>
      <c r="G37" s="36">
        <f t="shared" si="6"/>
        <v>276678.61000000034</v>
      </c>
    </row>
    <row r="38" spans="1:7" x14ac:dyDescent="0.25">
      <c r="A38" s="39" t="s">
        <v>53</v>
      </c>
      <c r="B38" s="38">
        <f t="shared" ref="B38:G38" si="7">SUM(B39:B47)</f>
        <v>20925437.129999999</v>
      </c>
      <c r="C38" s="38">
        <f t="shared" si="7"/>
        <v>3026328.63</v>
      </c>
      <c r="D38" s="38">
        <f t="shared" si="7"/>
        <v>23951765.759999998</v>
      </c>
      <c r="E38" s="38">
        <f t="shared" si="7"/>
        <v>23577924.210000001</v>
      </c>
      <c r="F38" s="38">
        <f t="shared" si="7"/>
        <v>23348808.52</v>
      </c>
      <c r="G38" s="38">
        <f t="shared" si="7"/>
        <v>373841.54999999981</v>
      </c>
    </row>
    <row r="39" spans="1:7" x14ac:dyDescent="0.25">
      <c r="A39" s="40" t="s">
        <v>54</v>
      </c>
      <c r="B39" s="36">
        <v>11930000</v>
      </c>
      <c r="C39" s="36">
        <v>-350640.26</v>
      </c>
      <c r="D39" s="36">
        <v>11579359.74</v>
      </c>
      <c r="E39" s="36">
        <v>11579359.74</v>
      </c>
      <c r="F39" s="36">
        <v>11579359.74</v>
      </c>
      <c r="G39" s="36">
        <f>D39-E39</f>
        <v>0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f t="shared" ref="G40:G47" si="8">D40-E40</f>
        <v>0</v>
      </c>
    </row>
    <row r="41" spans="1:7" x14ac:dyDescent="0.25">
      <c r="A41" s="40" t="s">
        <v>56</v>
      </c>
      <c r="B41" s="36">
        <v>0</v>
      </c>
      <c r="C41" s="36">
        <v>1715876.95</v>
      </c>
      <c r="D41" s="36">
        <v>1715876.95</v>
      </c>
      <c r="E41" s="36">
        <v>1715867.95</v>
      </c>
      <c r="F41" s="36">
        <v>1715867.95</v>
      </c>
      <c r="G41" s="36">
        <f t="shared" si="8"/>
        <v>9</v>
      </c>
    </row>
    <row r="42" spans="1:7" x14ac:dyDescent="0.25">
      <c r="A42" s="40" t="s">
        <v>57</v>
      </c>
      <c r="B42" s="36">
        <v>5233000</v>
      </c>
      <c r="C42" s="36">
        <v>903040.71</v>
      </c>
      <c r="D42" s="36">
        <v>6136040.71</v>
      </c>
      <c r="E42" s="36">
        <v>5762208.1600000001</v>
      </c>
      <c r="F42" s="36">
        <v>5533092.4699999997</v>
      </c>
      <c r="G42" s="36">
        <f t="shared" si="8"/>
        <v>373832.54999999981</v>
      </c>
    </row>
    <row r="43" spans="1:7" x14ac:dyDescent="0.25">
      <c r="A43" s="40" t="s">
        <v>58</v>
      </c>
      <c r="B43" s="36">
        <v>3762437.13</v>
      </c>
      <c r="C43" s="36">
        <v>758051.23</v>
      </c>
      <c r="D43" s="36">
        <v>4520488.3600000003</v>
      </c>
      <c r="E43" s="36">
        <v>4520488.3600000003</v>
      </c>
      <c r="F43" s="36">
        <v>4520488.3600000003</v>
      </c>
      <c r="G43" s="36">
        <f t="shared" si="8"/>
        <v>0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f t="shared" si="8"/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f t="shared" si="8"/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f t="shared" si="8"/>
        <v>0</v>
      </c>
    </row>
    <row r="47" spans="1:7" x14ac:dyDescent="0.25">
      <c r="A47" s="40" t="s">
        <v>62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f t="shared" si="8"/>
        <v>0</v>
      </c>
    </row>
    <row r="48" spans="1:7" x14ac:dyDescent="0.25">
      <c r="A48" s="39" t="s">
        <v>63</v>
      </c>
      <c r="B48" s="38">
        <f t="shared" ref="B48:G48" si="9">SUM(B49:B57)</f>
        <v>362000</v>
      </c>
      <c r="C48" s="38">
        <f t="shared" si="9"/>
        <v>-207381.36</v>
      </c>
      <c r="D48" s="38">
        <f t="shared" si="9"/>
        <v>154618.64000000001</v>
      </c>
      <c r="E48" s="38">
        <f t="shared" si="9"/>
        <v>154618.64000000001</v>
      </c>
      <c r="F48" s="38">
        <f t="shared" si="9"/>
        <v>154618.64000000001</v>
      </c>
      <c r="G48" s="38">
        <f t="shared" si="9"/>
        <v>0</v>
      </c>
    </row>
    <row r="49" spans="1:7" x14ac:dyDescent="0.25">
      <c r="A49" s="40" t="s">
        <v>64</v>
      </c>
      <c r="B49" s="36">
        <v>170000</v>
      </c>
      <c r="C49" s="36">
        <v>-123190</v>
      </c>
      <c r="D49" s="36">
        <v>46810</v>
      </c>
      <c r="E49" s="36">
        <v>46810</v>
      </c>
      <c r="F49" s="36">
        <v>46810</v>
      </c>
      <c r="G49" s="36">
        <f>D49-E49</f>
        <v>0</v>
      </c>
    </row>
    <row r="50" spans="1:7" x14ac:dyDescent="0.25">
      <c r="A50" s="40" t="s">
        <v>65</v>
      </c>
      <c r="B50" s="36">
        <v>0</v>
      </c>
      <c r="C50" s="36">
        <v>0</v>
      </c>
      <c r="D50" s="36">
        <v>0</v>
      </c>
      <c r="E50" s="36">
        <v>0</v>
      </c>
      <c r="F50" s="36">
        <v>0</v>
      </c>
      <c r="G50" s="36">
        <f t="shared" ref="G50:G57" si="10">D50-E50</f>
        <v>0</v>
      </c>
    </row>
    <row r="51" spans="1:7" x14ac:dyDescent="0.25">
      <c r="A51" s="40" t="s">
        <v>66</v>
      </c>
      <c r="B51" s="36">
        <v>60000</v>
      </c>
      <c r="C51" s="36">
        <v>-60000</v>
      </c>
      <c r="D51" s="36">
        <v>0</v>
      </c>
      <c r="E51" s="36">
        <v>0</v>
      </c>
      <c r="F51" s="36">
        <v>0</v>
      </c>
      <c r="G51" s="36">
        <f t="shared" si="10"/>
        <v>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f t="shared" si="10"/>
        <v>0</v>
      </c>
    </row>
    <row r="53" spans="1:7" x14ac:dyDescent="0.25">
      <c r="A53" s="40" t="s">
        <v>68</v>
      </c>
      <c r="B53" s="36">
        <v>0</v>
      </c>
      <c r="C53" s="36">
        <v>0</v>
      </c>
      <c r="D53" s="36">
        <v>0</v>
      </c>
      <c r="E53" s="36">
        <v>0</v>
      </c>
      <c r="F53" s="36">
        <v>0</v>
      </c>
      <c r="G53" s="36">
        <f t="shared" si="10"/>
        <v>0</v>
      </c>
    </row>
    <row r="54" spans="1:7" x14ac:dyDescent="0.25">
      <c r="A54" s="40" t="s">
        <v>69</v>
      </c>
      <c r="B54" s="36">
        <v>132000</v>
      </c>
      <c r="C54" s="36">
        <v>-24191.360000000001</v>
      </c>
      <c r="D54" s="36">
        <v>107808.64</v>
      </c>
      <c r="E54" s="36">
        <v>107808.64</v>
      </c>
      <c r="F54" s="36">
        <v>107808.64</v>
      </c>
      <c r="G54" s="36">
        <f t="shared" si="10"/>
        <v>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f t="shared" si="10"/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f t="shared" si="10"/>
        <v>0</v>
      </c>
    </row>
    <row r="57" spans="1:7" x14ac:dyDescent="0.25">
      <c r="A57" s="40" t="s">
        <v>72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f t="shared" si="10"/>
        <v>0</v>
      </c>
    </row>
    <row r="58" spans="1:7" x14ac:dyDescent="0.25">
      <c r="A58" s="39" t="s">
        <v>73</v>
      </c>
      <c r="B58" s="38">
        <f t="shared" ref="B58:G58" si="11">SUM(B59:B61)</f>
        <v>0</v>
      </c>
      <c r="C58" s="38">
        <f t="shared" si="11"/>
        <v>1087977.6599999999</v>
      </c>
      <c r="D58" s="38">
        <f t="shared" si="11"/>
        <v>1087977.6599999999</v>
      </c>
      <c r="E58" s="38">
        <f t="shared" si="11"/>
        <v>1087977.6599999999</v>
      </c>
      <c r="F58" s="38">
        <f t="shared" si="11"/>
        <v>1087977.6599999999</v>
      </c>
      <c r="G58" s="38">
        <f t="shared" si="11"/>
        <v>0</v>
      </c>
    </row>
    <row r="59" spans="1:7" x14ac:dyDescent="0.25">
      <c r="A59" s="40" t="s">
        <v>74</v>
      </c>
      <c r="B59" s="36">
        <v>0</v>
      </c>
      <c r="C59" s="36">
        <v>1087977.6599999999</v>
      </c>
      <c r="D59" s="36">
        <v>1087977.6599999999</v>
      </c>
      <c r="E59" s="36">
        <v>1087977.6599999999</v>
      </c>
      <c r="F59" s="36">
        <v>1087977.6599999999</v>
      </c>
      <c r="G59" s="36">
        <f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ref="G60:G61" si="12">D60-E60</f>
        <v>0</v>
      </c>
    </row>
    <row r="61" spans="1:7" x14ac:dyDescent="0.25">
      <c r="A61" s="40" t="s">
        <v>76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f t="shared" si="12"/>
        <v>0</v>
      </c>
    </row>
    <row r="62" spans="1:7" x14ac:dyDescent="0.25">
      <c r="A62" s="39" t="s">
        <v>77</v>
      </c>
      <c r="B62" s="38">
        <f t="shared" ref="B62:G62" si="13">SUM(B63:B67,B69:B70)</f>
        <v>4460756.0199999996</v>
      </c>
      <c r="C62" s="38">
        <f t="shared" si="13"/>
        <v>-4460756.0199999996</v>
      </c>
      <c r="D62" s="38">
        <f t="shared" si="13"/>
        <v>0</v>
      </c>
      <c r="E62" s="38">
        <f t="shared" si="13"/>
        <v>0</v>
      </c>
      <c r="F62" s="38">
        <f t="shared" si="13"/>
        <v>0</v>
      </c>
      <c r="G62" s="38">
        <f t="shared" si="13"/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14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40" t="s">
        <v>85</v>
      </c>
      <c r="B70" s="36">
        <v>4460756.0199999996</v>
      </c>
      <c r="C70" s="36">
        <v>-4460756.0199999996</v>
      </c>
      <c r="D70" s="36">
        <v>0</v>
      </c>
      <c r="E70" s="36">
        <v>0</v>
      </c>
      <c r="F70" s="36">
        <v>0</v>
      </c>
      <c r="G70" s="36">
        <f t="shared" si="14"/>
        <v>0</v>
      </c>
    </row>
    <row r="71" spans="1:7" x14ac:dyDescent="0.25">
      <c r="A71" s="39" t="s">
        <v>86</v>
      </c>
      <c r="B71" s="38">
        <f t="shared" ref="B71:G71" si="15">SUM(B72:B74)</f>
        <v>200000</v>
      </c>
      <c r="C71" s="38">
        <f t="shared" si="15"/>
        <v>418050</v>
      </c>
      <c r="D71" s="38">
        <f t="shared" si="15"/>
        <v>618050</v>
      </c>
      <c r="E71" s="38">
        <f t="shared" si="15"/>
        <v>618050</v>
      </c>
      <c r="F71" s="38">
        <f t="shared" si="15"/>
        <v>618050</v>
      </c>
      <c r="G71" s="38">
        <f t="shared" si="15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16">D73-E73</f>
        <v>0</v>
      </c>
    </row>
    <row r="74" spans="1:7" x14ac:dyDescent="0.25">
      <c r="A74" s="40" t="s">
        <v>89</v>
      </c>
      <c r="B74" s="36">
        <v>200000</v>
      </c>
      <c r="C74" s="36">
        <v>418050</v>
      </c>
      <c r="D74" s="36">
        <v>618050</v>
      </c>
      <c r="E74" s="36">
        <v>618050</v>
      </c>
      <c r="F74" s="36">
        <v>618050</v>
      </c>
      <c r="G74" s="36">
        <f t="shared" si="16"/>
        <v>0</v>
      </c>
    </row>
    <row r="75" spans="1:7" x14ac:dyDescent="0.25">
      <c r="A75" s="39" t="s">
        <v>90</v>
      </c>
      <c r="B75" s="38">
        <f t="shared" ref="B75:G75" si="17">SUM(B76:B82)</f>
        <v>12316091.359999999</v>
      </c>
      <c r="C75" s="38">
        <f t="shared" si="17"/>
        <v>-68852.679999999993</v>
      </c>
      <c r="D75" s="38">
        <f t="shared" si="17"/>
        <v>12247238.68</v>
      </c>
      <c r="E75" s="38">
        <f t="shared" si="17"/>
        <v>12247238.68</v>
      </c>
      <c r="F75" s="38">
        <f t="shared" si="17"/>
        <v>12247238.68</v>
      </c>
      <c r="G75" s="38">
        <f t="shared" si="17"/>
        <v>0</v>
      </c>
    </row>
    <row r="76" spans="1:7" x14ac:dyDescent="0.25">
      <c r="A76" s="40" t="s">
        <v>91</v>
      </c>
      <c r="B76" s="36">
        <v>11604091.359999999</v>
      </c>
      <c r="C76" s="36">
        <v>0</v>
      </c>
      <c r="D76" s="36">
        <v>11604091.359999999</v>
      </c>
      <c r="E76" s="36">
        <v>11604091.359999999</v>
      </c>
      <c r="F76" s="36">
        <v>11604091.359999999</v>
      </c>
      <c r="G76" s="36">
        <f>D76-E76</f>
        <v>0</v>
      </c>
    </row>
    <row r="77" spans="1:7" x14ac:dyDescent="0.25">
      <c r="A77" s="40" t="s">
        <v>92</v>
      </c>
      <c r="B77" s="36">
        <v>712000</v>
      </c>
      <c r="C77" s="36">
        <v>-68852.679999999993</v>
      </c>
      <c r="D77" s="36">
        <v>643147.31999999995</v>
      </c>
      <c r="E77" s="36">
        <v>643147.31999999995</v>
      </c>
      <c r="F77" s="36">
        <v>643147.31999999995</v>
      </c>
      <c r="G77" s="36">
        <f t="shared" ref="G77:G82" si="18">D77-E77</f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18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19">SUM(B85,B93,B103,B113,B123,B133,B137,B146,B150)</f>
        <v>168338000</v>
      </c>
      <c r="C84" s="38">
        <f t="shared" si="19"/>
        <v>-21132745.440000005</v>
      </c>
      <c r="D84" s="38">
        <f t="shared" si="19"/>
        <v>147205254.56</v>
      </c>
      <c r="E84" s="38">
        <f t="shared" si="19"/>
        <v>116350384.00000003</v>
      </c>
      <c r="F84" s="38">
        <f t="shared" si="19"/>
        <v>112415966.88999999</v>
      </c>
      <c r="G84" s="38">
        <f t="shared" si="19"/>
        <v>30854870.559999999</v>
      </c>
    </row>
    <row r="85" spans="1:7" x14ac:dyDescent="0.25">
      <c r="A85" s="39" t="s">
        <v>25</v>
      </c>
      <c r="B85" s="38">
        <f t="shared" ref="B85:G85" si="20">SUM(B86:B92)</f>
        <v>41962966.380000003</v>
      </c>
      <c r="C85" s="38">
        <f t="shared" si="20"/>
        <v>-558017.01</v>
      </c>
      <c r="D85" s="38">
        <f t="shared" si="20"/>
        <v>41404949.370000005</v>
      </c>
      <c r="E85" s="38">
        <f t="shared" si="20"/>
        <v>41384909.370000005</v>
      </c>
      <c r="F85" s="38">
        <f t="shared" si="20"/>
        <v>41384909.370000005</v>
      </c>
      <c r="G85" s="38">
        <f t="shared" si="20"/>
        <v>20040</v>
      </c>
    </row>
    <row r="86" spans="1:7" x14ac:dyDescent="0.25">
      <c r="A86" s="40" t="s">
        <v>26</v>
      </c>
      <c r="B86" s="36">
        <v>25685524.059999999</v>
      </c>
      <c r="C86" s="36">
        <v>-3003255.84</v>
      </c>
      <c r="D86" s="36">
        <v>22682268.219999999</v>
      </c>
      <c r="E86" s="36">
        <v>22682268.219999999</v>
      </c>
      <c r="F86" s="36">
        <v>22682268.219999999</v>
      </c>
      <c r="G86" s="36">
        <f>D86-E86</f>
        <v>0</v>
      </c>
    </row>
    <row r="87" spans="1:7" x14ac:dyDescent="0.25">
      <c r="A87" s="40" t="s">
        <v>27</v>
      </c>
      <c r="B87" s="36">
        <v>1000000</v>
      </c>
      <c r="C87" s="36">
        <v>2977804.8</v>
      </c>
      <c r="D87" s="36">
        <v>3977804.8</v>
      </c>
      <c r="E87" s="36">
        <v>3972764.8</v>
      </c>
      <c r="F87" s="36">
        <v>3972764.8</v>
      </c>
      <c r="G87" s="36">
        <f t="shared" ref="G87:G92" si="21">D87-E87</f>
        <v>5040</v>
      </c>
    </row>
    <row r="88" spans="1:7" x14ac:dyDescent="0.25">
      <c r="A88" s="40" t="s">
        <v>28</v>
      </c>
      <c r="B88" s="36">
        <v>3669360.58</v>
      </c>
      <c r="C88" s="36">
        <v>617788.56999999995</v>
      </c>
      <c r="D88" s="36">
        <v>4287149.1500000004</v>
      </c>
      <c r="E88" s="36">
        <v>4272149.1500000004</v>
      </c>
      <c r="F88" s="36">
        <v>4272149.1500000004</v>
      </c>
      <c r="G88" s="36">
        <f t="shared" si="21"/>
        <v>15000</v>
      </c>
    </row>
    <row r="89" spans="1:7" x14ac:dyDescent="0.25">
      <c r="A89" s="40" t="s">
        <v>29</v>
      </c>
      <c r="B89" s="36">
        <v>600000</v>
      </c>
      <c r="C89" s="36">
        <v>136762.69</v>
      </c>
      <c r="D89" s="36">
        <v>736762.69</v>
      </c>
      <c r="E89" s="36">
        <v>736762.69</v>
      </c>
      <c r="F89" s="36">
        <v>736762.69</v>
      </c>
      <c r="G89" s="36">
        <f t="shared" si="21"/>
        <v>0</v>
      </c>
    </row>
    <row r="90" spans="1:7" x14ac:dyDescent="0.25">
      <c r="A90" s="40" t="s">
        <v>30</v>
      </c>
      <c r="B90" s="36">
        <v>11008081.74</v>
      </c>
      <c r="C90" s="36">
        <v>-1287117.23</v>
      </c>
      <c r="D90" s="36">
        <v>9720964.5099999998</v>
      </c>
      <c r="E90" s="36">
        <v>9720964.5099999998</v>
      </c>
      <c r="F90" s="36">
        <v>9720964.5099999998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21"/>
        <v>0</v>
      </c>
    </row>
    <row r="93" spans="1:7" x14ac:dyDescent="0.25">
      <c r="A93" s="39" t="s">
        <v>33</v>
      </c>
      <c r="B93" s="38">
        <f t="shared" ref="B93:G93" si="22">SUM(B94:B102)</f>
        <v>14550000</v>
      </c>
      <c r="C93" s="38">
        <f t="shared" si="22"/>
        <v>-1444389.1300000001</v>
      </c>
      <c r="D93" s="38">
        <f t="shared" si="22"/>
        <v>13105610.870000001</v>
      </c>
      <c r="E93" s="38">
        <f t="shared" si="22"/>
        <v>13039709.6</v>
      </c>
      <c r="F93" s="38">
        <f t="shared" si="22"/>
        <v>12935501.800000001</v>
      </c>
      <c r="G93" s="38">
        <f t="shared" si="22"/>
        <v>65901.270000000251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ref="G95:G102" si="23">D95-E95</f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0" t="s">
        <v>37</v>
      </c>
      <c r="B97" s="36">
        <v>8000000</v>
      </c>
      <c r="C97" s="36">
        <v>-4537233.07</v>
      </c>
      <c r="D97" s="36">
        <v>3462766.93</v>
      </c>
      <c r="E97" s="36">
        <v>3462766.93</v>
      </c>
      <c r="F97" s="36">
        <v>3462766.93</v>
      </c>
      <c r="G97" s="36">
        <f t="shared" si="23"/>
        <v>0</v>
      </c>
    </row>
    <row r="98" spans="1:7" x14ac:dyDescent="0.25">
      <c r="A98" s="42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5350000</v>
      </c>
      <c r="C99" s="36">
        <v>414278.62</v>
      </c>
      <c r="D99" s="36">
        <v>5764278.6200000001</v>
      </c>
      <c r="E99" s="36">
        <v>5698377.3799999999</v>
      </c>
      <c r="F99" s="36">
        <v>5649866.9800000004</v>
      </c>
      <c r="G99" s="36">
        <f t="shared" si="23"/>
        <v>65901.240000000224</v>
      </c>
    </row>
    <row r="100" spans="1:7" x14ac:dyDescent="0.25">
      <c r="A100" s="40" t="s">
        <v>40</v>
      </c>
      <c r="B100" s="36">
        <v>600000</v>
      </c>
      <c r="C100" s="36">
        <v>1054759.98</v>
      </c>
      <c r="D100" s="36">
        <v>1654759.98</v>
      </c>
      <c r="E100" s="36">
        <v>1654759.98</v>
      </c>
      <c r="F100" s="36">
        <v>1654759.98</v>
      </c>
      <c r="G100" s="36">
        <f t="shared" si="23"/>
        <v>0</v>
      </c>
    </row>
    <row r="101" spans="1:7" x14ac:dyDescent="0.25">
      <c r="A101" s="40" t="s">
        <v>41</v>
      </c>
      <c r="B101" s="36">
        <v>50000</v>
      </c>
      <c r="C101" s="36">
        <v>861413.37</v>
      </c>
      <c r="D101" s="36">
        <v>911413.37</v>
      </c>
      <c r="E101" s="36">
        <v>911413.37</v>
      </c>
      <c r="F101" s="36">
        <v>911413.37</v>
      </c>
      <c r="G101" s="36">
        <f t="shared" si="23"/>
        <v>0</v>
      </c>
    </row>
    <row r="102" spans="1:7" x14ac:dyDescent="0.25">
      <c r="A102" s="40" t="s">
        <v>42</v>
      </c>
      <c r="B102" s="36">
        <v>550000</v>
      </c>
      <c r="C102" s="36">
        <v>762391.97</v>
      </c>
      <c r="D102" s="36">
        <v>1312391.97</v>
      </c>
      <c r="E102" s="36">
        <v>1312391.94</v>
      </c>
      <c r="F102" s="36">
        <v>1256694.54</v>
      </c>
      <c r="G102" s="36">
        <f t="shared" si="23"/>
        <v>3.0000000027939677E-2</v>
      </c>
    </row>
    <row r="103" spans="1:7" x14ac:dyDescent="0.25">
      <c r="A103" s="39" t="s">
        <v>43</v>
      </c>
      <c r="B103" s="38">
        <f t="shared" ref="B103:G103" si="24">SUM(B104:B112)</f>
        <v>14110000</v>
      </c>
      <c r="C103" s="38">
        <f t="shared" si="24"/>
        <v>-592497.19999999995</v>
      </c>
      <c r="D103" s="38">
        <f t="shared" si="24"/>
        <v>13517502.800000001</v>
      </c>
      <c r="E103" s="38">
        <f t="shared" si="24"/>
        <v>13193791.970000001</v>
      </c>
      <c r="F103" s="38">
        <f t="shared" si="24"/>
        <v>13031704.77</v>
      </c>
      <c r="G103" s="38">
        <f t="shared" si="24"/>
        <v>323710.83000000007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ref="G105:G112" si="25">D105-E105</f>
        <v>0</v>
      </c>
    </row>
    <row r="106" spans="1:7" x14ac:dyDescent="0.25">
      <c r="A106" s="40" t="s">
        <v>46</v>
      </c>
      <c r="B106" s="36">
        <v>1886000</v>
      </c>
      <c r="C106" s="36">
        <v>-1185023.8799999999</v>
      </c>
      <c r="D106" s="36">
        <v>700976.12</v>
      </c>
      <c r="E106" s="36">
        <v>700976.12</v>
      </c>
      <c r="F106" s="36">
        <v>700976.12</v>
      </c>
      <c r="G106" s="36">
        <f t="shared" si="25"/>
        <v>0</v>
      </c>
    </row>
    <row r="107" spans="1:7" x14ac:dyDescent="0.25">
      <c r="A107" s="40" t="s">
        <v>47</v>
      </c>
      <c r="B107" s="36">
        <v>524000</v>
      </c>
      <c r="C107" s="36">
        <v>-367520.12</v>
      </c>
      <c r="D107" s="36">
        <v>156479.88</v>
      </c>
      <c r="E107" s="36">
        <v>156479.88</v>
      </c>
      <c r="F107" s="36">
        <v>156479.88</v>
      </c>
      <c r="G107" s="36">
        <f t="shared" si="25"/>
        <v>0</v>
      </c>
    </row>
    <row r="108" spans="1:7" x14ac:dyDescent="0.25">
      <c r="A108" s="40" t="s">
        <v>48</v>
      </c>
      <c r="B108" s="36">
        <v>200000</v>
      </c>
      <c r="C108" s="36">
        <v>414012.8</v>
      </c>
      <c r="D108" s="36">
        <v>614012.80000000005</v>
      </c>
      <c r="E108" s="36">
        <v>614012.80000000005</v>
      </c>
      <c r="F108" s="36">
        <v>572925.6</v>
      </c>
      <c r="G108" s="36">
        <f t="shared" si="25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5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5"/>
        <v>0</v>
      </c>
    </row>
    <row r="111" spans="1:7" x14ac:dyDescent="0.25">
      <c r="A111" s="40" t="s">
        <v>51</v>
      </c>
      <c r="B111" s="36">
        <v>7000000</v>
      </c>
      <c r="C111" s="36">
        <v>334600</v>
      </c>
      <c r="D111" s="36">
        <v>7334600</v>
      </c>
      <c r="E111" s="36">
        <v>7010889.1699999999</v>
      </c>
      <c r="F111" s="36">
        <v>6889889.1699999999</v>
      </c>
      <c r="G111" s="36">
        <f t="shared" si="25"/>
        <v>323710.83000000007</v>
      </c>
    </row>
    <row r="112" spans="1:7" x14ac:dyDescent="0.25">
      <c r="A112" s="40" t="s">
        <v>52</v>
      </c>
      <c r="B112" s="36">
        <v>4500000</v>
      </c>
      <c r="C112" s="36">
        <v>211434</v>
      </c>
      <c r="D112" s="36">
        <v>4711434</v>
      </c>
      <c r="E112" s="36">
        <v>4711434</v>
      </c>
      <c r="F112" s="36">
        <v>4711434</v>
      </c>
      <c r="G112" s="36">
        <f t="shared" si="25"/>
        <v>0</v>
      </c>
    </row>
    <row r="113" spans="1:7" x14ac:dyDescent="0.25">
      <c r="A113" s="39" t="s">
        <v>53</v>
      </c>
      <c r="B113" s="38">
        <f t="shared" ref="B113:G113" si="26">SUM(B114:B122)</f>
        <v>0</v>
      </c>
      <c r="C113" s="38">
        <f t="shared" si="26"/>
        <v>20074370.299999997</v>
      </c>
      <c r="D113" s="38">
        <f t="shared" si="26"/>
        <v>20074370.299999997</v>
      </c>
      <c r="E113" s="38">
        <f t="shared" si="26"/>
        <v>17281356.07</v>
      </c>
      <c r="F113" s="38">
        <f t="shared" si="26"/>
        <v>15457512.58</v>
      </c>
      <c r="G113" s="38">
        <f t="shared" si="26"/>
        <v>2793014.2299999986</v>
      </c>
    </row>
    <row r="114" spans="1:7" x14ac:dyDescent="0.25">
      <c r="A114" s="40" t="s">
        <v>54</v>
      </c>
      <c r="B114" s="36">
        <v>0</v>
      </c>
      <c r="C114" s="36">
        <v>1020833.32</v>
      </c>
      <c r="D114" s="36">
        <v>1020833.32</v>
      </c>
      <c r="E114" s="36">
        <v>1020833.32</v>
      </c>
      <c r="F114" s="36">
        <v>1020833.32</v>
      </c>
      <c r="G114" s="36">
        <f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ref="G115:G122" si="27">D115-E115</f>
        <v>0</v>
      </c>
    </row>
    <row r="116" spans="1:7" x14ac:dyDescent="0.25">
      <c r="A116" s="40" t="s">
        <v>56</v>
      </c>
      <c r="B116" s="36">
        <v>0</v>
      </c>
      <c r="C116" s="36">
        <v>1615877.35</v>
      </c>
      <c r="D116" s="36">
        <v>1615877.35</v>
      </c>
      <c r="E116" s="36">
        <v>1615868.35</v>
      </c>
      <c r="F116" s="36">
        <v>1432268.35</v>
      </c>
      <c r="G116" s="36">
        <f t="shared" si="27"/>
        <v>9</v>
      </c>
    </row>
    <row r="117" spans="1:7" x14ac:dyDescent="0.25">
      <c r="A117" s="40" t="s">
        <v>57</v>
      </c>
      <c r="B117" s="36">
        <v>0</v>
      </c>
      <c r="C117" s="36">
        <v>17437659.629999999</v>
      </c>
      <c r="D117" s="36">
        <v>17437659.629999999</v>
      </c>
      <c r="E117" s="36">
        <v>14644654.4</v>
      </c>
      <c r="F117" s="36">
        <v>13004410.91</v>
      </c>
      <c r="G117" s="36">
        <f t="shared" si="27"/>
        <v>2793005.2299999986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7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7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7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7"/>
        <v>0</v>
      </c>
    </row>
    <row r="122" spans="1:7" x14ac:dyDescent="0.25">
      <c r="A122" s="40" t="s">
        <v>62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f t="shared" si="27"/>
        <v>0</v>
      </c>
    </row>
    <row r="123" spans="1:7" x14ac:dyDescent="0.25">
      <c r="A123" s="39" t="s">
        <v>63</v>
      </c>
      <c r="B123" s="38">
        <f t="shared" ref="B123:G123" si="28">SUM(B124:B132)</f>
        <v>0</v>
      </c>
      <c r="C123" s="38">
        <f t="shared" si="28"/>
        <v>7198573</v>
      </c>
      <c r="D123" s="38">
        <f t="shared" si="28"/>
        <v>7198573</v>
      </c>
      <c r="E123" s="38">
        <f t="shared" si="28"/>
        <v>7197780.7000000002</v>
      </c>
      <c r="F123" s="38">
        <f t="shared" si="28"/>
        <v>6968425.5</v>
      </c>
      <c r="G123" s="38">
        <f t="shared" si="28"/>
        <v>792.29999999981374</v>
      </c>
    </row>
    <row r="124" spans="1:7" x14ac:dyDescent="0.25">
      <c r="A124" s="40" t="s">
        <v>64</v>
      </c>
      <c r="B124" s="36">
        <v>0</v>
      </c>
      <c r="C124" s="36">
        <v>825877.65</v>
      </c>
      <c r="D124" s="36">
        <v>825877.65</v>
      </c>
      <c r="E124" s="36">
        <v>825877.65</v>
      </c>
      <c r="F124" s="36">
        <v>596522.44999999995</v>
      </c>
      <c r="G124" s="36">
        <f>D124-E124</f>
        <v>0</v>
      </c>
    </row>
    <row r="125" spans="1:7" x14ac:dyDescent="0.25">
      <c r="A125" s="40" t="s">
        <v>65</v>
      </c>
      <c r="B125" s="36">
        <v>0</v>
      </c>
      <c r="C125" s="36">
        <v>101031.47</v>
      </c>
      <c r="D125" s="36">
        <v>101031.47</v>
      </c>
      <c r="E125" s="36">
        <v>101031.47</v>
      </c>
      <c r="F125" s="36">
        <v>101031.47</v>
      </c>
      <c r="G125" s="36">
        <f t="shared" ref="G125:G132" si="29">D125-E125</f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9"/>
        <v>0</v>
      </c>
    </row>
    <row r="127" spans="1:7" x14ac:dyDescent="0.25">
      <c r="A127" s="40" t="s">
        <v>67</v>
      </c>
      <c r="B127" s="36">
        <v>0</v>
      </c>
      <c r="C127" s="36">
        <v>5844967.4199999999</v>
      </c>
      <c r="D127" s="36">
        <v>5844967.4199999999</v>
      </c>
      <c r="E127" s="36">
        <v>5844175.1200000001</v>
      </c>
      <c r="F127" s="36">
        <v>5844175.1200000001</v>
      </c>
      <c r="G127" s="36">
        <f t="shared" si="29"/>
        <v>792.29999999981374</v>
      </c>
    </row>
    <row r="128" spans="1:7" x14ac:dyDescent="0.25">
      <c r="A128" s="40" t="s">
        <v>68</v>
      </c>
      <c r="B128" s="36">
        <v>0</v>
      </c>
      <c r="C128" s="36">
        <v>426696.46</v>
      </c>
      <c r="D128" s="36">
        <v>426696.46</v>
      </c>
      <c r="E128" s="36">
        <v>426696.46</v>
      </c>
      <c r="F128" s="36">
        <v>426696.46</v>
      </c>
      <c r="G128" s="36">
        <f t="shared" si="29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9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9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9"/>
        <v>0</v>
      </c>
    </row>
    <row r="132" spans="1:7" x14ac:dyDescent="0.25">
      <c r="A132" s="40" t="s">
        <v>72</v>
      </c>
      <c r="B132" s="36">
        <v>0</v>
      </c>
      <c r="C132" s="36">
        <v>0</v>
      </c>
      <c r="D132" s="36">
        <v>0</v>
      </c>
      <c r="E132" s="36">
        <v>0</v>
      </c>
      <c r="F132" s="36">
        <v>0</v>
      </c>
      <c r="G132" s="36">
        <f t="shared" si="29"/>
        <v>0</v>
      </c>
    </row>
    <row r="133" spans="1:7" x14ac:dyDescent="0.25">
      <c r="A133" s="39" t="s">
        <v>73</v>
      </c>
      <c r="B133" s="38">
        <f t="shared" ref="B133:G133" si="30">SUM(B134:B136)</f>
        <v>94552000</v>
      </c>
      <c r="C133" s="38">
        <f t="shared" si="30"/>
        <v>-44437332.75</v>
      </c>
      <c r="D133" s="38">
        <f t="shared" si="30"/>
        <v>50114667.25</v>
      </c>
      <c r="E133" s="38">
        <f t="shared" si="30"/>
        <v>22463255.32</v>
      </c>
      <c r="F133" s="38">
        <f t="shared" si="30"/>
        <v>20848331.899999999</v>
      </c>
      <c r="G133" s="38">
        <f t="shared" si="30"/>
        <v>27651411.93</v>
      </c>
    </row>
    <row r="134" spans="1:7" x14ac:dyDescent="0.25">
      <c r="A134" s="40" t="s">
        <v>74</v>
      </c>
      <c r="B134" s="36">
        <v>94552000</v>
      </c>
      <c r="C134" s="36">
        <v>-47437332.75</v>
      </c>
      <c r="D134" s="36">
        <v>47114667.25</v>
      </c>
      <c r="E134" s="36">
        <v>19463255.32</v>
      </c>
      <c r="F134" s="36">
        <v>18218333.399999999</v>
      </c>
      <c r="G134" s="36">
        <f>D134-E134</f>
        <v>27651411.93</v>
      </c>
    </row>
    <row r="135" spans="1:7" x14ac:dyDescent="0.25">
      <c r="A135" s="40" t="s">
        <v>75</v>
      </c>
      <c r="B135" s="36">
        <v>0</v>
      </c>
      <c r="C135" s="36">
        <v>3000000</v>
      </c>
      <c r="D135" s="36">
        <v>3000000</v>
      </c>
      <c r="E135" s="36">
        <v>3000000</v>
      </c>
      <c r="F135" s="36">
        <v>2629998.5</v>
      </c>
      <c r="G135" s="36">
        <f t="shared" ref="G135:G136" si="31">D135-E135</f>
        <v>0</v>
      </c>
    </row>
    <row r="136" spans="1:7" x14ac:dyDescent="0.25">
      <c r="A136" s="40" t="s">
        <v>76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f t="shared" si="31"/>
        <v>0</v>
      </c>
    </row>
    <row r="137" spans="1:7" x14ac:dyDescent="0.25">
      <c r="A137" s="39" t="s">
        <v>77</v>
      </c>
      <c r="B137" s="38">
        <f t="shared" ref="B137:G137" si="32">SUM(B138:B142,B144:B145)</f>
        <v>3163033.62</v>
      </c>
      <c r="C137" s="38">
        <f t="shared" si="32"/>
        <v>-3163033.62</v>
      </c>
      <c r="D137" s="38">
        <f t="shared" si="32"/>
        <v>0</v>
      </c>
      <c r="E137" s="38">
        <f t="shared" si="32"/>
        <v>0</v>
      </c>
      <c r="F137" s="38">
        <f t="shared" si="32"/>
        <v>0</v>
      </c>
      <c r="G137" s="38">
        <f t="shared" si="32"/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33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3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3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3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3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3"/>
        <v>0</v>
      </c>
    </row>
    <row r="145" spans="1:7" x14ac:dyDescent="0.25">
      <c r="A145" s="40" t="s">
        <v>85</v>
      </c>
      <c r="B145" s="36">
        <v>3163033.62</v>
      </c>
      <c r="C145" s="36">
        <v>-3163033.62</v>
      </c>
      <c r="D145" s="36">
        <v>0</v>
      </c>
      <c r="E145" s="36">
        <v>0</v>
      </c>
      <c r="F145" s="36">
        <v>0</v>
      </c>
      <c r="G145" s="36">
        <f t="shared" si="33"/>
        <v>0</v>
      </c>
    </row>
    <row r="146" spans="1:7" x14ac:dyDescent="0.25">
      <c r="A146" s="39" t="s">
        <v>86</v>
      </c>
      <c r="B146" s="38">
        <f t="shared" ref="B146:G146" si="34">SUM(B147:B149)</f>
        <v>0</v>
      </c>
      <c r="C146" s="38">
        <f t="shared" si="34"/>
        <v>1789580.97</v>
      </c>
      <c r="D146" s="38">
        <f t="shared" si="34"/>
        <v>1789580.97</v>
      </c>
      <c r="E146" s="38">
        <f t="shared" si="34"/>
        <v>1789580.97</v>
      </c>
      <c r="F146" s="38">
        <f t="shared" si="34"/>
        <v>1789580.97</v>
      </c>
      <c r="G146" s="38">
        <f t="shared" si="34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35">D148-E148</f>
        <v>0</v>
      </c>
    </row>
    <row r="149" spans="1:7" x14ac:dyDescent="0.25">
      <c r="A149" s="40" t="s">
        <v>89</v>
      </c>
      <c r="B149" s="36">
        <v>0</v>
      </c>
      <c r="C149" s="36">
        <v>1789580.97</v>
      </c>
      <c r="D149" s="36">
        <v>1789580.97</v>
      </c>
      <c r="E149" s="36">
        <v>1789580.97</v>
      </c>
      <c r="F149" s="36">
        <v>1789580.97</v>
      </c>
      <c r="G149" s="36">
        <f t="shared" si="35"/>
        <v>0</v>
      </c>
    </row>
    <row r="150" spans="1:7" x14ac:dyDescent="0.25">
      <c r="A150" s="39" t="s">
        <v>90</v>
      </c>
      <c r="B150" s="38">
        <f t="shared" ref="B150:G150" si="36">SUM(B151:B157)</f>
        <v>0</v>
      </c>
      <c r="C150" s="38">
        <f t="shared" si="36"/>
        <v>0</v>
      </c>
      <c r="D150" s="38">
        <f t="shared" si="36"/>
        <v>0</v>
      </c>
      <c r="E150" s="38">
        <f t="shared" si="36"/>
        <v>0</v>
      </c>
      <c r="F150" s="38">
        <f t="shared" si="36"/>
        <v>0</v>
      </c>
      <c r="G150" s="38">
        <f t="shared" si="36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37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7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7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7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7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37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38">B9+B84</f>
        <v>361000000</v>
      </c>
      <c r="C159" s="45">
        <f t="shared" si="38"/>
        <v>4499999.9999999963</v>
      </c>
      <c r="D159" s="45">
        <f>D9+D84</f>
        <v>365500000</v>
      </c>
      <c r="E159" s="45">
        <f t="shared" si="38"/>
        <v>332720202.47000003</v>
      </c>
      <c r="F159" s="45">
        <f t="shared" si="38"/>
        <v>325804965.98000002</v>
      </c>
      <c r="G159" s="45">
        <f t="shared" si="38"/>
        <v>32779797.529999997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75 B83:F85 B113:F113 B123:F123 B133:F133 B137:F137 B146:F146 B150:F150 B158:F158 B159:C159 E159:F159 E103:F103" unlockedFormula="1"/>
    <ignoredError sqref="G18 G28 G38 G48 G58 G62 G71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9" t="s">
        <v>100</v>
      </c>
      <c r="B1" s="79"/>
      <c r="C1" s="79"/>
      <c r="D1" s="79"/>
      <c r="E1" s="79"/>
      <c r="F1" s="79"/>
      <c r="G1" s="79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77" t="s">
        <v>179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31" t="s">
        <v>180</v>
      </c>
      <c r="C7" s="78"/>
      <c r="D7" s="78"/>
      <c r="E7" s="78"/>
      <c r="F7" s="78"/>
      <c r="G7" s="78"/>
    </row>
    <row r="8" spans="1:7" ht="30" x14ac:dyDescent="0.25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112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1" t="s">
        <v>191</v>
      </c>
      <c r="B6" s="10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11" t="s">
        <v>180</v>
      </c>
      <c r="C7" s="78"/>
      <c r="D7" s="78"/>
      <c r="E7" s="78"/>
      <c r="F7" s="78"/>
      <c r="G7" s="78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124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179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f>+F5+1</f>
        <v>2022</v>
      </c>
    </row>
    <row r="6" spans="1:7" ht="32.25" x14ac:dyDescent="0.25">
      <c r="A6" s="75"/>
      <c r="B6" s="86"/>
      <c r="C6" s="86"/>
      <c r="D6" s="86"/>
      <c r="E6" s="86"/>
      <c r="F6" s="86"/>
      <c r="G6" s="11" t="s">
        <v>195</v>
      </c>
    </row>
    <row r="7" spans="1:7" x14ac:dyDescent="0.25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3" t="s">
        <v>207</v>
      </c>
      <c r="B39" s="83"/>
      <c r="C39" s="83"/>
      <c r="D39" s="83"/>
      <c r="E39" s="83"/>
      <c r="F39" s="83"/>
      <c r="G39" s="83"/>
    </row>
    <row r="40" spans="1:7" x14ac:dyDescent="0.25">
      <c r="A40" s="83" t="s">
        <v>208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130</v>
      </c>
      <c r="B1" s="80"/>
      <c r="C1" s="80"/>
      <c r="D1" s="80"/>
      <c r="E1" s="80"/>
      <c r="F1" s="80"/>
      <c r="G1" s="80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7" t="s">
        <v>191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10">
        <v>2022</v>
      </c>
    </row>
    <row r="6" spans="1:7" ht="48.75" customHeight="1" x14ac:dyDescent="0.25">
      <c r="A6" s="88"/>
      <c r="B6" s="86"/>
      <c r="C6" s="86"/>
      <c r="D6" s="86"/>
      <c r="E6" s="86"/>
      <c r="F6" s="86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3" t="s">
        <v>207</v>
      </c>
      <c r="B32" s="83"/>
      <c r="C32" s="83"/>
      <c r="D32" s="83"/>
      <c r="E32" s="83"/>
      <c r="F32" s="83"/>
      <c r="G32" s="83"/>
    </row>
    <row r="33" spans="1:7" x14ac:dyDescent="0.25">
      <c r="A33" s="83" t="s">
        <v>208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9" t="s">
        <v>132</v>
      </c>
      <c r="B1" s="89"/>
      <c r="C1" s="89"/>
      <c r="D1" s="89"/>
      <c r="E1" s="89"/>
      <c r="F1" s="89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133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25">
      <c r="A5" s="4" t="s">
        <v>139</v>
      </c>
      <c r="B5" s="15"/>
      <c r="C5" s="15"/>
      <c r="D5" s="15"/>
      <c r="E5" s="15"/>
      <c r="F5" s="15"/>
    </row>
    <row r="6" spans="1:6" ht="30" x14ac:dyDescent="0.25">
      <c r="A6" s="20" t="s">
        <v>140</v>
      </c>
      <c r="B6" s="21"/>
      <c r="C6" s="21"/>
      <c r="D6" s="21"/>
      <c r="E6" s="21"/>
      <c r="F6" s="21"/>
    </row>
    <row r="7" spans="1:6" ht="15" x14ac:dyDescent="0.25">
      <c r="A7" s="20" t="s">
        <v>141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142</v>
      </c>
      <c r="B9" s="14"/>
      <c r="C9" s="14"/>
      <c r="D9" s="14"/>
      <c r="E9" s="14"/>
      <c r="F9" s="14"/>
    </row>
    <row r="10" spans="1:6" ht="15" x14ac:dyDescent="0.25">
      <c r="A10" s="20" t="s">
        <v>143</v>
      </c>
      <c r="B10" s="21"/>
      <c r="C10" s="21"/>
      <c r="D10" s="21"/>
      <c r="E10" s="21"/>
      <c r="F10" s="21"/>
    </row>
    <row r="11" spans="1:6" ht="15" x14ac:dyDescent="0.25">
      <c r="A11" s="37" t="s">
        <v>144</v>
      </c>
      <c r="B11" s="21"/>
      <c r="C11" s="21"/>
      <c r="D11" s="21"/>
      <c r="E11" s="21"/>
      <c r="F11" s="21"/>
    </row>
    <row r="12" spans="1:6" ht="15" x14ac:dyDescent="0.25">
      <c r="A12" s="37" t="s">
        <v>145</v>
      </c>
      <c r="B12" s="21"/>
      <c r="C12" s="21"/>
      <c r="D12" s="21"/>
      <c r="E12" s="21"/>
      <c r="F12" s="21"/>
    </row>
    <row r="13" spans="1:6" ht="15" x14ac:dyDescent="0.25">
      <c r="A13" s="37" t="s">
        <v>146</v>
      </c>
      <c r="B13" s="21"/>
      <c r="C13" s="21"/>
      <c r="D13" s="21"/>
      <c r="E13" s="21"/>
      <c r="F13" s="21"/>
    </row>
    <row r="14" spans="1:6" ht="15" x14ac:dyDescent="0.25">
      <c r="A14" s="20" t="s">
        <v>147</v>
      </c>
      <c r="B14" s="21"/>
      <c r="C14" s="21"/>
      <c r="D14" s="21"/>
      <c r="E14" s="21"/>
      <c r="F14" s="21"/>
    </row>
    <row r="15" spans="1:6" ht="15" x14ac:dyDescent="0.25">
      <c r="A15" s="37" t="s">
        <v>144</v>
      </c>
      <c r="B15" s="21"/>
      <c r="C15" s="21"/>
      <c r="D15" s="21"/>
      <c r="E15" s="21"/>
      <c r="F15" s="21"/>
    </row>
    <row r="16" spans="1:6" ht="15" x14ac:dyDescent="0.25">
      <c r="A16" s="37" t="s">
        <v>145</v>
      </c>
      <c r="B16" s="21"/>
      <c r="C16" s="21"/>
      <c r="D16" s="21"/>
      <c r="E16" s="21"/>
      <c r="F16" s="21"/>
    </row>
    <row r="17" spans="1:6" ht="15" x14ac:dyDescent="0.25">
      <c r="A17" s="37" t="s">
        <v>146</v>
      </c>
      <c r="B17" s="21"/>
      <c r="C17" s="21"/>
      <c r="D17" s="21"/>
      <c r="E17" s="21"/>
      <c r="F17" s="21"/>
    </row>
    <row r="18" spans="1:6" ht="15" x14ac:dyDescent="0.25">
      <c r="A18" s="20" t="s">
        <v>148</v>
      </c>
      <c r="B18" s="55"/>
      <c r="C18" s="21"/>
      <c r="D18" s="21"/>
      <c r="E18" s="21"/>
      <c r="F18" s="21"/>
    </row>
    <row r="19" spans="1:6" ht="15" x14ac:dyDescent="0.25">
      <c r="A19" s="20" t="s">
        <v>149</v>
      </c>
      <c r="B19" s="21"/>
      <c r="C19" s="21"/>
      <c r="D19" s="21"/>
      <c r="E19" s="21"/>
      <c r="F19" s="21"/>
    </row>
    <row r="20" spans="1:6" ht="30" x14ac:dyDescent="0.25">
      <c r="A20" s="20" t="s">
        <v>150</v>
      </c>
      <c r="B20" s="56"/>
      <c r="C20" s="56"/>
      <c r="D20" s="56"/>
      <c r="E20" s="56"/>
      <c r="F20" s="56"/>
    </row>
    <row r="21" spans="1:6" ht="30" x14ac:dyDescent="0.25">
      <c r="A21" s="20" t="s">
        <v>151</v>
      </c>
      <c r="B21" s="56"/>
      <c r="C21" s="56"/>
      <c r="D21" s="56"/>
      <c r="E21" s="56"/>
      <c r="F21" s="56"/>
    </row>
    <row r="22" spans="1:6" ht="30" x14ac:dyDescent="0.25">
      <c r="A22" s="20" t="s">
        <v>152</v>
      </c>
      <c r="B22" s="56"/>
      <c r="C22" s="56"/>
      <c r="D22" s="56"/>
      <c r="E22" s="56"/>
      <c r="F22" s="56"/>
    </row>
    <row r="23" spans="1:6" ht="15" x14ac:dyDescent="0.25">
      <c r="A23" s="20" t="s">
        <v>153</v>
      </c>
      <c r="B23" s="56"/>
      <c r="C23" s="56"/>
      <c r="D23" s="56"/>
      <c r="E23" s="56"/>
      <c r="F23" s="56"/>
    </row>
    <row r="24" spans="1:6" ht="15" x14ac:dyDescent="0.25">
      <c r="A24" s="20" t="s">
        <v>154</v>
      </c>
      <c r="B24" s="57"/>
      <c r="C24" s="21"/>
      <c r="D24" s="21"/>
      <c r="E24" s="21"/>
      <c r="F24" s="21"/>
    </row>
    <row r="25" spans="1:6" ht="15" x14ac:dyDescent="0.25">
      <c r="A25" s="20" t="s">
        <v>155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156</v>
      </c>
      <c r="B27" s="14"/>
      <c r="C27" s="14"/>
      <c r="D27" s="14"/>
      <c r="E27" s="14"/>
      <c r="F27" s="14"/>
    </row>
    <row r="28" spans="1:6" ht="15" x14ac:dyDescent="0.25">
      <c r="A28" s="20" t="s">
        <v>157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158</v>
      </c>
      <c r="B30" s="14"/>
      <c r="C30" s="14"/>
      <c r="D30" s="14"/>
      <c r="E30" s="14"/>
      <c r="F30" s="14"/>
    </row>
    <row r="31" spans="1:6" ht="15" x14ac:dyDescent="0.25">
      <c r="A31" s="20" t="s">
        <v>143</v>
      </c>
      <c r="B31" s="21"/>
      <c r="C31" s="21"/>
      <c r="D31" s="21"/>
      <c r="E31" s="21"/>
      <c r="F31" s="21"/>
    </row>
    <row r="32" spans="1:6" ht="15" x14ac:dyDescent="0.25">
      <c r="A32" s="20" t="s">
        <v>147</v>
      </c>
      <c r="B32" s="21"/>
      <c r="C32" s="21"/>
      <c r="D32" s="21"/>
      <c r="E32" s="21"/>
      <c r="F32" s="21"/>
    </row>
    <row r="33" spans="1:6" ht="15" x14ac:dyDescent="0.25">
      <c r="A33" s="20" t="s">
        <v>159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160</v>
      </c>
      <c r="B35" s="14"/>
      <c r="C35" s="14"/>
      <c r="D35" s="14"/>
      <c r="E35" s="14"/>
      <c r="F35" s="14"/>
    </row>
    <row r="36" spans="1:6" ht="15" x14ac:dyDescent="0.25">
      <c r="A36" s="20" t="s">
        <v>161</v>
      </c>
      <c r="B36" s="21"/>
      <c r="C36" s="21"/>
      <c r="D36" s="21"/>
      <c r="E36" s="21"/>
      <c r="F36" s="21"/>
    </row>
    <row r="37" spans="1:6" ht="15" x14ac:dyDescent="0.25">
      <c r="A37" s="20" t="s">
        <v>162</v>
      </c>
      <c r="B37" s="21"/>
      <c r="C37" s="21"/>
      <c r="D37" s="21"/>
      <c r="E37" s="21"/>
      <c r="F37" s="21"/>
    </row>
    <row r="38" spans="1:6" ht="15" x14ac:dyDescent="0.25">
      <c r="A38" s="20" t="s">
        <v>163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164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165</v>
      </c>
      <c r="B42" s="14"/>
      <c r="C42" s="14"/>
      <c r="D42" s="14"/>
      <c r="E42" s="14"/>
      <c r="F42" s="14"/>
    </row>
    <row r="43" spans="1:6" ht="15" x14ac:dyDescent="0.25">
      <c r="A43" s="20" t="s">
        <v>166</v>
      </c>
      <c r="B43" s="21"/>
      <c r="C43" s="21"/>
      <c r="D43" s="21"/>
      <c r="E43" s="21"/>
      <c r="F43" s="21"/>
    </row>
    <row r="44" spans="1:6" ht="15" x14ac:dyDescent="0.25">
      <c r="A44" s="20" t="s">
        <v>167</v>
      </c>
      <c r="B44" s="21"/>
      <c r="C44" s="21"/>
      <c r="D44" s="21"/>
      <c r="E44" s="21"/>
      <c r="F44" s="21"/>
    </row>
    <row r="45" spans="1:6" ht="15" x14ac:dyDescent="0.25">
      <c r="A45" s="20" t="s">
        <v>168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169</v>
      </c>
      <c r="B47" s="14"/>
      <c r="C47" s="14"/>
      <c r="D47" s="14"/>
      <c r="E47" s="14"/>
      <c r="F47" s="14"/>
    </row>
    <row r="48" spans="1:6" ht="15" x14ac:dyDescent="0.25">
      <c r="A48" s="20" t="s">
        <v>167</v>
      </c>
      <c r="B48" s="56"/>
      <c r="C48" s="56"/>
      <c r="D48" s="56"/>
      <c r="E48" s="56"/>
      <c r="F48" s="56"/>
    </row>
    <row r="49" spans="1:6" ht="15" x14ac:dyDescent="0.25">
      <c r="A49" s="20" t="s">
        <v>168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170</v>
      </c>
      <c r="B51" s="14"/>
      <c r="C51" s="14"/>
      <c r="D51" s="14"/>
      <c r="E51" s="14"/>
      <c r="F51" s="14"/>
    </row>
    <row r="52" spans="1:6" ht="15" x14ac:dyDescent="0.25">
      <c r="A52" s="20" t="s">
        <v>167</v>
      </c>
      <c r="B52" s="21"/>
      <c r="C52" s="21"/>
      <c r="D52" s="21"/>
      <c r="E52" s="21"/>
      <c r="F52" s="21"/>
    </row>
    <row r="53" spans="1:6" ht="15" x14ac:dyDescent="0.25">
      <c r="A53" s="20" t="s">
        <v>168</v>
      </c>
      <c r="B53" s="21"/>
      <c r="C53" s="21"/>
      <c r="D53" s="21"/>
      <c r="E53" s="21"/>
      <c r="F53" s="21"/>
    </row>
    <row r="54" spans="1:6" ht="15" x14ac:dyDescent="0.25">
      <c r="A54" s="20" t="s">
        <v>171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