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10940ABC-4A13-4CA1-9996-4D7C2C010CA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6" l="1"/>
  <c r="G55" i="6"/>
  <c r="G56" i="6"/>
  <c r="G57" i="6"/>
  <c r="G54" i="6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68" i="6" l="1"/>
  <c r="G67" i="6" s="1"/>
  <c r="G61" i="6"/>
  <c r="G62" i="6"/>
  <c r="G63" i="6"/>
  <c r="G60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65" i="6" s="1"/>
  <c r="D37" i="6"/>
  <c r="D35" i="6"/>
  <c r="D28" i="6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G59" i="6" l="1"/>
  <c r="C65" i="6"/>
  <c r="G75" i="6"/>
  <c r="F41" i="6"/>
  <c r="D41" i="6"/>
  <c r="G28" i="6"/>
  <c r="E65" i="6"/>
  <c r="F65" i="6"/>
  <c r="C70" i="6"/>
  <c r="B41" i="6"/>
  <c r="B65" i="6"/>
  <c r="E41" i="6"/>
  <c r="G45" i="6"/>
  <c r="G65" i="6" s="1"/>
  <c r="G16" i="6"/>
  <c r="G37" i="6"/>
  <c r="G41" i="6" l="1"/>
  <c r="F70" i="6"/>
  <c r="B70" i="6"/>
  <c r="E70" i="6"/>
  <c r="D70" i="6"/>
  <c r="G42" i="6" l="1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<sst xmlns="http://schemas.openxmlformats.org/spreadsheetml/2006/main" count="253" uniqueCount="186">
  <si>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</si>
  <si>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</si>
  <si>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</si>
  <si>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</si>
  <si>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</si>
  <si>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</si>
  <si>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</si>
  <si>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</si>
  <si>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</si>
  <si>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</si>
  <si>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</si>
  <si>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</si>
  <si>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</si>
  <si>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</si>
  <si>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</si>
  <si>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</si>
  <si>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</si>
  <si>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</si>
  <si>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</si>
  <si>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</si>
  <si>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</si>
  <si>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</si>
  <si>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</si>
  <si>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</si>
  <si>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</si>
  <si>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</si>
  <si>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</si>
  <si>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</si>
  <si>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</si>
  <si>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</si>
  <si>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</si>
  <si>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</si>
  <si>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</si>
  <si>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</si>
  <si>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</si>
  <si>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</si>
  <si>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</si>
  <si>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</si>
  <si>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</si>
  <si>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</si>
  <si>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</si>
  <si>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</si>
  <si>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</si>
  <si>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</si>
  <si>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</si>
  <si>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</si>
  <si>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</si>
  <si>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</si>
  <si>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</si>
  <si>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</si>
  <si>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</si>
  <si>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</si>
  <si>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</si>
  <si>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</si>
  <si>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</si>
  <si>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</si>
  <si>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</si>
  <si>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</si>
  <si>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</si>
  <si>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</si>
  <si>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</si>
  <si>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</si>
  <si>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</si>
  <si>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</si>
  <si>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</si>
  <si>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</si>
  <si>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</si>
  <si>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</si>
  <si>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</si>
  <si>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</si>
  <si>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</si>
  <si>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</si>
  <si>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</si>
  <si>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</si>
  <si>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</si>
  <si>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</si>
  <si>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</si>
  <si>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</si>
  <si>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</si>
  <si>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</si>
  <si>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</si>
  <si>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</si>
  <si>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</si>
  <si>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</si>
  <si>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</si>
  <si>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</si>
  <si>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</si>
  <si>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</si>
  <si>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</si>
  <si>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</si>
  <si>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</si>
  <si>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</si>
  <si>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</si>
  <si>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</si>
  <si>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</si>
  <si>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</si>
  <si>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</si>
  <si>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</si>
  <si>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</si>
  <si>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</si>
  <si>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</si>
  <si>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</si>
  <si>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</si>
  <si>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</si>
  <si>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</si>
  <si>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</si>
  <si>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</si>
  <si>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</si>
  <si>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</si>
  <si>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</si>
  <si>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</si>
  <si>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</si>
  <si>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</si>
  <si>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</si>
  <si>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</si>
  <si>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</si>
  <si>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</si>
  <si>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</si>
  <si>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</si>
  <si>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</si>
  <si>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</si>
  <si>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</si>
  <si>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</si>
  <si>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</si>
  <si>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</si>
  <si>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</si>
  <si>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</si>
  <si>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</si>
  <si>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</si>
  <si>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</si>
  <si>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</si>
  <si>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</si>
  <si>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</si>
  <si>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</si>
  <si>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</si>
  <si>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</si>
  <si>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</si>
  <si>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</si>
  <si>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</si>
  <si>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</si>
  <si>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</si>
  <si>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</si>
  <si>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</si>
  <si>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</si>
  <si>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</si>
  <si>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</si>
  <si>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</si>
  <si>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</si>
  <si>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</si>
  <si>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</si>
  <si>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</si>
  <si>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</si>
  <si>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</si>
  <si>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</si>
  <si>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</si>
  <si>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</si>
  <si>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</si>
  <si>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</si>
  <si>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</si>
  <si>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</si>
  <si>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</si>
  <si>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</si>
  <si>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</si>
  <si>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</si>
  <si>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</si>
  <si>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</si>
  <si>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</si>
  <si>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</si>
  <si>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</si>
  <si>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</si>
  <si>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</si>
  <si>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</si>
  <si>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</si>
  <si>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</si>
  <si>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</si>
  <si>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</si>
  <si>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</si>
  <si>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</si>
  <si>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</si>
  <si>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</si>
  <si>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</si>
  <si>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</si>
  <si>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</si>
  <si>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</si>
  <si>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</si>
  <si>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Del 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</si>
</sst>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4</v>
      </c>
      <c r="B3" s="47"/>
      <c r="C3" s="47"/>
      <c r="D3" s="47"/>
      <c r="E3" s="47"/>
      <c r="F3" s="47"/>
      <c r="G3" s="48"/>
    </row>
    <row r="4" spans="1:7" x14ac:dyDescent="0.25">
      <c r="A4" s="46" t="s">
        <v>185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68" t="s">
        <v>1</v>
      </c>
      <c r="B6" s="70" t="s">
        <v>5</v>
      </c>
      <c r="C6" s="70"/>
      <c r="D6" s="70"/>
      <c r="E6" s="70"/>
      <c r="F6" s="70"/>
      <c r="G6" s="70" t="s">
        <v>6</v>
      </c>
    </row>
    <row r="7" spans="1:7" ht="30" x14ac:dyDescent="0.25">
      <c r="A7" s="69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70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18000000</v>
      </c>
      <c r="C9" s="14">
        <v>-766505.15</v>
      </c>
      <c r="D9" s="14">
        <v>17233494.850000001</v>
      </c>
      <c r="E9" s="14">
        <v>17233494.850000001</v>
      </c>
      <c r="F9" s="14">
        <v>17233765</v>
      </c>
      <c r="G9" s="14">
        <f>F9-B9</f>
        <v>-766235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19" t="s">
        <v>15</v>
      </c>
      <c r="B12" s="14">
        <v>30675000</v>
      </c>
      <c r="C12" s="14">
        <v>534183.23</v>
      </c>
      <c r="D12" s="14">
        <v>31209183.23</v>
      </c>
      <c r="E12" s="14">
        <v>31260439.23</v>
      </c>
      <c r="F12" s="14">
        <v>31260447.34</v>
      </c>
      <c r="G12" s="14">
        <f t="shared" si="0"/>
        <v>585447.33999999985</v>
      </c>
    </row>
    <row r="13" spans="1:7" x14ac:dyDescent="0.25">
      <c r="A13" s="19" t="s">
        <v>16</v>
      </c>
      <c r="B13" s="14">
        <v>3700000</v>
      </c>
      <c r="C13" s="14">
        <v>-1964540.05</v>
      </c>
      <c r="D13" s="14">
        <v>1735459.95</v>
      </c>
      <c r="E13" s="14">
        <v>1811223.86</v>
      </c>
      <c r="F13" s="14">
        <v>1811223.97</v>
      </c>
      <c r="G13" s="14">
        <f t="shared" si="0"/>
        <v>-1888776.03</v>
      </c>
    </row>
    <row r="14" spans="1:7" x14ac:dyDescent="0.25">
      <c r="A14" s="19" t="s">
        <v>17</v>
      </c>
      <c r="B14" s="14">
        <v>1800000</v>
      </c>
      <c r="C14" s="14">
        <v>486742.89</v>
      </c>
      <c r="D14" s="14">
        <v>2286742.89</v>
      </c>
      <c r="E14" s="14">
        <v>2421708.5699999998</v>
      </c>
      <c r="F14" s="14">
        <v>2421708.65</v>
      </c>
      <c r="G14" s="14">
        <f t="shared" si="0"/>
        <v>621708.64999999991</v>
      </c>
    </row>
    <row r="15" spans="1:7" x14ac:dyDescent="0.25">
      <c r="A15" s="19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0"/>
        <v>0</v>
      </c>
    </row>
    <row r="16" spans="1:7" x14ac:dyDescent="0.25">
      <c r="A16" s="41" t="s">
        <v>19</v>
      </c>
      <c r="B16" s="14">
        <f t="shared" ref="B16:G16" si="1">SUM(B17:B27)</f>
        <v>136000000</v>
      </c>
      <c r="C16" s="14">
        <f t="shared" si="1"/>
        <v>-2883736.67</v>
      </c>
      <c r="D16" s="14">
        <f t="shared" si="1"/>
        <v>133116263.33</v>
      </c>
      <c r="E16" s="14">
        <f t="shared" si="1"/>
        <v>132268416.31999999</v>
      </c>
      <c r="F16" s="14">
        <f t="shared" si="1"/>
        <v>132268416.31999999</v>
      </c>
      <c r="G16" s="14">
        <f t="shared" si="1"/>
        <v>-3731583.6800000006</v>
      </c>
    </row>
    <row r="17" spans="1:7" x14ac:dyDescent="0.25">
      <c r="A17" s="36" t="s">
        <v>20</v>
      </c>
      <c r="B17" s="14">
        <v>79000000</v>
      </c>
      <c r="C17" s="14">
        <v>-911032.3</v>
      </c>
      <c r="D17" s="14">
        <v>78088967.700000003</v>
      </c>
      <c r="E17" s="14">
        <v>78088967.700000003</v>
      </c>
      <c r="F17" s="14">
        <v>78088967.700000003</v>
      </c>
      <c r="G17" s="14">
        <f>F17-B17</f>
        <v>-911032.29999999702</v>
      </c>
    </row>
    <row r="18" spans="1:7" x14ac:dyDescent="0.25">
      <c r="A18" s="36" t="s">
        <v>21</v>
      </c>
      <c r="B18" s="14">
        <v>39000000</v>
      </c>
      <c r="C18" s="14">
        <v>85093.41</v>
      </c>
      <c r="D18" s="14">
        <v>39085093.409999996</v>
      </c>
      <c r="E18" s="14">
        <v>39085093.409999996</v>
      </c>
      <c r="F18" s="14">
        <v>39085093.409999996</v>
      </c>
      <c r="G18" s="14">
        <f t="shared" ref="G18:G27" si="2">F18-B18</f>
        <v>85093.409999996424</v>
      </c>
    </row>
    <row r="19" spans="1:7" x14ac:dyDescent="0.25">
      <c r="A19" s="36" t="s">
        <v>22</v>
      </c>
      <c r="B19" s="14">
        <v>4500000</v>
      </c>
      <c r="C19" s="14">
        <v>958403.81</v>
      </c>
      <c r="D19" s="14">
        <v>5458403.8099999996</v>
      </c>
      <c r="E19" s="14">
        <v>5610556.7999999998</v>
      </c>
      <c r="F19" s="14">
        <v>5610556.7999999998</v>
      </c>
      <c r="G19" s="14">
        <f t="shared" si="2"/>
        <v>1110556.7999999998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3500000</v>
      </c>
      <c r="C22" s="14">
        <v>-619137.44999999995</v>
      </c>
      <c r="D22" s="14">
        <v>2880862.55</v>
      </c>
      <c r="E22" s="14">
        <v>2880862.55</v>
      </c>
      <c r="F22" s="14">
        <v>2880862.55</v>
      </c>
      <c r="G22" s="14">
        <f t="shared" si="2"/>
        <v>-619137.45000000019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3100000</v>
      </c>
      <c r="C25" s="14">
        <v>-573251.14</v>
      </c>
      <c r="D25" s="14">
        <v>2526748.86</v>
      </c>
      <c r="E25" s="14">
        <v>1826748.86</v>
      </c>
      <c r="F25" s="14">
        <v>1826748.86</v>
      </c>
      <c r="G25" s="14">
        <f t="shared" si="2"/>
        <v>-1273251.1399999999</v>
      </c>
    </row>
    <row r="26" spans="1:7" x14ac:dyDescent="0.25">
      <c r="A26" s="36" t="s">
        <v>29</v>
      </c>
      <c r="B26" s="14">
        <v>6900000</v>
      </c>
      <c r="C26" s="14">
        <v>-1823813</v>
      </c>
      <c r="D26" s="14">
        <v>5076187</v>
      </c>
      <c r="E26" s="14">
        <v>4776187</v>
      </c>
      <c r="F26" s="14">
        <v>4776187</v>
      </c>
      <c r="G26" s="14">
        <f t="shared" si="2"/>
        <v>-2123813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2155000</v>
      </c>
      <c r="C28" s="14">
        <f t="shared" si="3"/>
        <v>-291855.61</v>
      </c>
      <c r="D28" s="14">
        <f t="shared" si="3"/>
        <v>1863144.39</v>
      </c>
      <c r="E28" s="14">
        <f t="shared" si="3"/>
        <v>1935644.78</v>
      </c>
      <c r="F28" s="14">
        <f t="shared" si="3"/>
        <v>1935644.78</v>
      </c>
      <c r="G28" s="14">
        <f t="shared" si="3"/>
        <v>-219355.22000000006</v>
      </c>
    </row>
    <row r="29" spans="1:7" x14ac:dyDescent="0.25">
      <c r="A29" s="36" t="s">
        <v>32</v>
      </c>
      <c r="B29" s="14">
        <v>5000</v>
      </c>
      <c r="C29" s="14">
        <v>675.04</v>
      </c>
      <c r="D29" s="14">
        <v>5675.04</v>
      </c>
      <c r="E29" s="14">
        <v>5675.04</v>
      </c>
      <c r="F29" s="14">
        <v>5675.04</v>
      </c>
      <c r="G29" s="14">
        <f>F29-B29</f>
        <v>675.04</v>
      </c>
    </row>
    <row r="30" spans="1:7" x14ac:dyDescent="0.25">
      <c r="A30" s="36" t="s">
        <v>33</v>
      </c>
      <c r="B30" s="14">
        <v>180000</v>
      </c>
      <c r="C30" s="14">
        <v>-9419.0400000000009</v>
      </c>
      <c r="D30" s="14">
        <v>170580.96</v>
      </c>
      <c r="E30" s="14">
        <v>186088.32000000001</v>
      </c>
      <c r="F30" s="14">
        <v>186088.32000000001</v>
      </c>
      <c r="G30" s="14">
        <f t="shared" ref="G30:G34" si="4">F30-B30</f>
        <v>6088.320000000007</v>
      </c>
    </row>
    <row r="31" spans="1:7" x14ac:dyDescent="0.25">
      <c r="A31" s="36" t="s">
        <v>34</v>
      </c>
      <c r="B31" s="14">
        <v>1390000</v>
      </c>
      <c r="C31" s="14">
        <v>-191232.1</v>
      </c>
      <c r="D31" s="14">
        <v>1198767.8999999999</v>
      </c>
      <c r="E31" s="14">
        <v>1198767.8999999999</v>
      </c>
      <c r="F31" s="14">
        <v>1198767.8999999999</v>
      </c>
      <c r="G31" s="14">
        <f t="shared" si="4"/>
        <v>-191232.10000000009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580000</v>
      </c>
      <c r="C33" s="14">
        <v>-91879.51</v>
      </c>
      <c r="D33" s="14">
        <v>488120.49</v>
      </c>
      <c r="E33" s="14">
        <v>545113.52</v>
      </c>
      <c r="F33" s="14">
        <v>545113.52</v>
      </c>
      <c r="G33" s="14">
        <f t="shared" si="4"/>
        <v>-34886.479999999981</v>
      </c>
    </row>
    <row r="34" spans="1:7" ht="14.45" customHeight="1" x14ac:dyDescent="0.25">
      <c r="A34" s="19" t="s">
        <v>37</v>
      </c>
      <c r="B34" s="14">
        <v>332000</v>
      </c>
      <c r="C34" s="14">
        <v>5003248.1399999997</v>
      </c>
      <c r="D34" s="14">
        <v>5335248.1400000006</v>
      </c>
      <c r="E34" s="14">
        <v>5335738.9399999976</v>
      </c>
      <c r="F34" s="14">
        <v>5325738.9399999976</v>
      </c>
      <c r="G34" s="14">
        <f t="shared" si="4"/>
        <v>4993738.9399999976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192662000</v>
      </c>
      <c r="C41" s="2">
        <f>SUM(C9,C10,C11,C12,C13,C14,C15,C16,C28,C34,C35,C37)</f>
        <v>117536.77999999933</v>
      </c>
      <c r="D41" s="2">
        <f>SUM(D9,D10,D11,D12,D13,D14,D15,D16,D28,D34,D35,D37)</f>
        <v>192779536.77999997</v>
      </c>
      <c r="E41" s="2">
        <f t="shared" si="7"/>
        <v>192266666.54999998</v>
      </c>
      <c r="F41" s="2">
        <f t="shared" si="7"/>
        <v>192256945</v>
      </c>
      <c r="G41" s="2">
        <f t="shared" si="7"/>
        <v>-405055.00000000279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121400000</v>
      </c>
      <c r="C45" s="14">
        <f t="shared" si="8"/>
        <v>-1678919</v>
      </c>
      <c r="D45" s="14">
        <f t="shared" si="8"/>
        <v>119721081</v>
      </c>
      <c r="E45" s="14">
        <f t="shared" si="8"/>
        <v>119809486.09</v>
      </c>
      <c r="F45" s="14">
        <f t="shared" si="8"/>
        <v>119809486.09</v>
      </c>
      <c r="G45" s="14">
        <f t="shared" si="8"/>
        <v>-1590513.9099999964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56300000</v>
      </c>
      <c r="C48" s="14">
        <v>-3711901</v>
      </c>
      <c r="D48" s="14">
        <v>52588099</v>
      </c>
      <c r="E48" s="14">
        <v>52677405.25</v>
      </c>
      <c r="F48" s="14">
        <v>52677405.25</v>
      </c>
      <c r="G48" s="14">
        <f t="shared" si="9"/>
        <v>-3622594.75</v>
      </c>
    </row>
    <row r="49" spans="1:7" ht="30" x14ac:dyDescent="0.25">
      <c r="A49" s="37" t="s">
        <v>50</v>
      </c>
      <c r="B49" s="14">
        <v>65100000</v>
      </c>
      <c r="C49" s="14">
        <v>2032982</v>
      </c>
      <c r="D49" s="14">
        <v>67132982</v>
      </c>
      <c r="E49" s="14">
        <v>67132080.840000004</v>
      </c>
      <c r="F49" s="14">
        <v>67132080.840000004</v>
      </c>
      <c r="G49" s="14">
        <f t="shared" si="9"/>
        <v>2032080.8400000036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F54" si="10">SUM(B55:B58)</f>
        <v>46938000</v>
      </c>
      <c r="C54" s="14">
        <f t="shared" si="10"/>
        <v>-22195213.48</v>
      </c>
      <c r="D54" s="14">
        <f t="shared" si="10"/>
        <v>24742786.52</v>
      </c>
      <c r="E54" s="14">
        <f t="shared" si="10"/>
        <v>23830098.140000001</v>
      </c>
      <c r="F54" s="14">
        <f t="shared" si="10"/>
        <v>23680098.140000001</v>
      </c>
      <c r="G54" s="14">
        <f>SUM(G55:G58)</f>
        <v>-23257901.859999999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7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46938000</v>
      </c>
      <c r="C58" s="14">
        <v>-22195213.48</v>
      </c>
      <c r="D58" s="14">
        <v>24742786.52</v>
      </c>
      <c r="E58" s="14">
        <v>23830098.140000001</v>
      </c>
      <c r="F58" s="14">
        <v>23680098.140000001</v>
      </c>
      <c r="G58" s="14">
        <f>F58-B58</f>
        <v>-23257901.859999999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F65" si="14">B45+B54+B59+B62+B63</f>
        <v>168338000</v>
      </c>
      <c r="C65" s="2">
        <f t="shared" si="14"/>
        <v>-23874132.48</v>
      </c>
      <c r="D65" s="2">
        <f>D45+D54+D59+D62+D63</f>
        <v>144463867.52000001</v>
      </c>
      <c r="E65" s="2">
        <f t="shared" si="14"/>
        <v>143639584.23000002</v>
      </c>
      <c r="F65" s="2">
        <f t="shared" si="14"/>
        <v>143489584.23000002</v>
      </c>
      <c r="G65" s="2">
        <f>G45+G54+G59+G62+G63</f>
        <v>-24848415.769999996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F67" si="15">B68</f>
        <v>0</v>
      </c>
      <c r="C67" s="2">
        <f t="shared" si="15"/>
        <v>25466045.27</v>
      </c>
      <c r="D67" s="2">
        <f t="shared" si="15"/>
        <v>25466045.27</v>
      </c>
      <c r="E67" s="2">
        <f t="shared" si="15"/>
        <v>25466045.27</v>
      </c>
      <c r="F67" s="2">
        <f t="shared" si="15"/>
        <v>25466045.27</v>
      </c>
      <c r="G67" s="2">
        <f>G68</f>
        <v>25466045.27</v>
      </c>
    </row>
    <row r="68" spans="1:7" x14ac:dyDescent="0.25">
      <c r="A68" s="19" t="s">
        <v>67</v>
      </c>
      <c r="B68" s="14">
        <v>0</v>
      </c>
      <c r="C68" s="14">
        <v>25466045.27</v>
      </c>
      <c r="D68" s="14">
        <v>25466045.27</v>
      </c>
      <c r="E68" s="14">
        <v>25466045.27</v>
      </c>
      <c r="F68" s="14">
        <v>25466045.27</v>
      </c>
      <c r="G68" s="14">
        <f>F68-B68</f>
        <v>25466045.27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F70" si="16">B41+B65+B67</f>
        <v>361000000</v>
      </c>
      <c r="C70" s="2">
        <f t="shared" si="16"/>
        <v>1709449.5699999966</v>
      </c>
      <c r="D70" s="2">
        <f t="shared" si="16"/>
        <v>362709449.56999993</v>
      </c>
      <c r="E70" s="2">
        <f>E41+E65+E67</f>
        <v>361372296.04999995</v>
      </c>
      <c r="F70" s="2">
        <f t="shared" si="16"/>
        <v>361212574.5</v>
      </c>
      <c r="G70" s="2">
        <f>G41+G65+G67</f>
        <v>212574.5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49163.39</v>
      </c>
      <c r="D73" s="14">
        <v>49163.39</v>
      </c>
      <c r="E73" s="14">
        <v>49163.39</v>
      </c>
      <c r="F73" s="14">
        <v>49163.39</v>
      </c>
      <c r="G73" s="14">
        <v>49163.39</v>
      </c>
    </row>
    <row r="74" spans="1:7" ht="30" x14ac:dyDescent="0.25">
      <c r="A74" s="28" t="s">
        <v>71</v>
      </c>
      <c r="B74" s="14">
        <v>0</v>
      </c>
      <c r="C74" s="14">
        <v>2741387.04</v>
      </c>
      <c r="D74" s="14">
        <v>2741387.04</v>
      </c>
      <c r="E74" s="14">
        <v>2741387.04</v>
      </c>
      <c r="F74" s="14">
        <v>2741387.04</v>
      </c>
      <c r="G74" s="14">
        <v>2741387.04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2790550.43</v>
      </c>
      <c r="D75" s="2">
        <f t="shared" si="17"/>
        <v>2790550.43</v>
      </c>
      <c r="E75" s="2">
        <f t="shared" si="17"/>
        <v>2790550.43</v>
      </c>
      <c r="F75" s="2">
        <f t="shared" si="17"/>
        <v>2790550.43</v>
      </c>
      <c r="G75" s="2">
        <f t="shared" si="17"/>
        <v>2790550.43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4 G9:G15 G60:G64 G55:G57 G38:G53 B54:F57 B69:F69 B71:F72 B70:D70 F70 B66:F67 B65:C65 E65:F65 B42:F45 B41 E41:F41 G75:G76 B75:F75 B73:B74 G71:G72 G66 G68:G69" unlockedFormula="1"/>
    <ignoredError sqref="B28:F28 B59:F59" formulaRange="1" unlockedFormula="1"/>
    <ignoredError sqref="G59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152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152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103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105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106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25">
      <c r="A5" s="5" t="s">
        <v>112</v>
      </c>
      <c r="B5" s="16"/>
      <c r="C5" s="16"/>
      <c r="D5" s="16"/>
      <c r="E5" s="16"/>
      <c r="F5" s="16"/>
    </row>
    <row r="6" spans="1:6" ht="30" x14ac:dyDescent="0.25">
      <c r="A6" s="20" t="s">
        <v>113</v>
      </c>
      <c r="B6" s="21"/>
      <c r="C6" s="21"/>
      <c r="D6" s="21"/>
      <c r="E6" s="21"/>
      <c r="F6" s="21"/>
    </row>
    <row r="7" spans="1:6" ht="15" x14ac:dyDescent="0.25">
      <c r="A7" s="20" t="s">
        <v>114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115</v>
      </c>
      <c r="B9" s="13"/>
      <c r="C9" s="13"/>
      <c r="D9" s="13"/>
      <c r="E9" s="13"/>
      <c r="F9" s="13"/>
    </row>
    <row r="10" spans="1:6" ht="15" x14ac:dyDescent="0.25">
      <c r="A10" s="20" t="s">
        <v>116</v>
      </c>
      <c r="B10" s="21"/>
      <c r="C10" s="21"/>
      <c r="D10" s="21"/>
      <c r="E10" s="21"/>
      <c r="F10" s="21"/>
    </row>
    <row r="11" spans="1:6" ht="15" x14ac:dyDescent="0.25">
      <c r="A11" s="37" t="s">
        <v>117</v>
      </c>
      <c r="B11" s="21"/>
      <c r="C11" s="21"/>
      <c r="D11" s="21"/>
      <c r="E11" s="21"/>
      <c r="F11" s="21"/>
    </row>
    <row r="12" spans="1:6" ht="15" x14ac:dyDescent="0.25">
      <c r="A12" s="37" t="s">
        <v>118</v>
      </c>
      <c r="B12" s="21"/>
      <c r="C12" s="21"/>
      <c r="D12" s="21"/>
      <c r="E12" s="21"/>
      <c r="F12" s="21"/>
    </row>
    <row r="13" spans="1:6" ht="15" x14ac:dyDescent="0.25">
      <c r="A13" s="37" t="s">
        <v>119</v>
      </c>
      <c r="B13" s="21"/>
      <c r="C13" s="21"/>
      <c r="D13" s="21"/>
      <c r="E13" s="21"/>
      <c r="F13" s="21"/>
    </row>
    <row r="14" spans="1:6" ht="15" x14ac:dyDescent="0.25">
      <c r="A14" s="20" t="s">
        <v>120</v>
      </c>
      <c r="B14" s="21"/>
      <c r="C14" s="21"/>
      <c r="D14" s="21"/>
      <c r="E14" s="21"/>
      <c r="F14" s="21"/>
    </row>
    <row r="15" spans="1:6" ht="15" x14ac:dyDescent="0.25">
      <c r="A15" s="37" t="s">
        <v>117</v>
      </c>
      <c r="B15" s="21"/>
      <c r="C15" s="21"/>
      <c r="D15" s="21"/>
      <c r="E15" s="21"/>
      <c r="F15" s="21"/>
    </row>
    <row r="16" spans="1:6" ht="15" x14ac:dyDescent="0.25">
      <c r="A16" s="37" t="s">
        <v>118</v>
      </c>
      <c r="B16" s="21"/>
      <c r="C16" s="21"/>
      <c r="D16" s="21"/>
      <c r="E16" s="21"/>
      <c r="F16" s="21"/>
    </row>
    <row r="17" spans="1:6" ht="15" x14ac:dyDescent="0.25">
      <c r="A17" s="37" t="s">
        <v>119</v>
      </c>
      <c r="B17" s="21"/>
      <c r="C17" s="21"/>
      <c r="D17" s="21"/>
      <c r="E17" s="21"/>
      <c r="F17" s="21"/>
    </row>
    <row r="18" spans="1:6" ht="15" x14ac:dyDescent="0.25">
      <c r="A18" s="20" t="s">
        <v>121</v>
      </c>
      <c r="B18" s="54"/>
      <c r="C18" s="21"/>
      <c r="D18" s="21"/>
      <c r="E18" s="21"/>
      <c r="F18" s="21"/>
    </row>
    <row r="19" spans="1:6" ht="15" x14ac:dyDescent="0.25">
      <c r="A19" s="20" t="s">
        <v>122</v>
      </c>
      <c r="B19" s="21"/>
      <c r="C19" s="21"/>
      <c r="D19" s="21"/>
      <c r="E19" s="21"/>
      <c r="F19" s="21"/>
    </row>
    <row r="20" spans="1:6" ht="30" x14ac:dyDescent="0.25">
      <c r="A20" s="20" t="s">
        <v>123</v>
      </c>
      <c r="B20" s="55"/>
      <c r="C20" s="55"/>
      <c r="D20" s="55"/>
      <c r="E20" s="55"/>
      <c r="F20" s="55"/>
    </row>
    <row r="21" spans="1:6" ht="30" x14ac:dyDescent="0.25">
      <c r="A21" s="20" t="s">
        <v>124</v>
      </c>
      <c r="B21" s="55"/>
      <c r="C21" s="55"/>
      <c r="D21" s="55"/>
      <c r="E21" s="55"/>
      <c r="F21" s="55"/>
    </row>
    <row r="22" spans="1:6" ht="30" x14ac:dyDescent="0.25">
      <c r="A22" s="20" t="s">
        <v>125</v>
      </c>
      <c r="B22" s="55"/>
      <c r="C22" s="55"/>
      <c r="D22" s="55"/>
      <c r="E22" s="55"/>
      <c r="F22" s="55"/>
    </row>
    <row r="23" spans="1:6" ht="15" x14ac:dyDescent="0.25">
      <c r="A23" s="20" t="s">
        <v>126</v>
      </c>
      <c r="B23" s="55"/>
      <c r="C23" s="55"/>
      <c r="D23" s="55"/>
      <c r="E23" s="55"/>
      <c r="F23" s="55"/>
    </row>
    <row r="24" spans="1:6" ht="15" x14ac:dyDescent="0.25">
      <c r="A24" s="20" t="s">
        <v>127</v>
      </c>
      <c r="B24" s="56"/>
      <c r="C24" s="21"/>
      <c r="D24" s="21"/>
      <c r="E24" s="21"/>
      <c r="F24" s="21"/>
    </row>
    <row r="25" spans="1:6" ht="15" x14ac:dyDescent="0.25">
      <c r="A25" s="20" t="s">
        <v>128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129</v>
      </c>
      <c r="B27" s="13"/>
      <c r="C27" s="13"/>
      <c r="D27" s="13"/>
      <c r="E27" s="13"/>
      <c r="F27" s="13"/>
    </row>
    <row r="28" spans="1:6" ht="15" x14ac:dyDescent="0.25">
      <c r="A28" s="20" t="s">
        <v>130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131</v>
      </c>
      <c r="B30" s="13"/>
      <c r="C30" s="13"/>
      <c r="D30" s="13"/>
      <c r="E30" s="13"/>
      <c r="F30" s="13"/>
    </row>
    <row r="31" spans="1:6" ht="15" x14ac:dyDescent="0.25">
      <c r="A31" s="20" t="s">
        <v>116</v>
      </c>
      <c r="B31" s="21"/>
      <c r="C31" s="21"/>
      <c r="D31" s="21"/>
      <c r="E31" s="21"/>
      <c r="F31" s="21"/>
    </row>
    <row r="32" spans="1:6" ht="15" x14ac:dyDescent="0.25">
      <c r="A32" s="20" t="s">
        <v>120</v>
      </c>
      <c r="B32" s="21"/>
      <c r="C32" s="21"/>
      <c r="D32" s="21"/>
      <c r="E32" s="21"/>
      <c r="F32" s="21"/>
    </row>
    <row r="33" spans="1:6" ht="15" x14ac:dyDescent="0.25">
      <c r="A33" s="20" t="s">
        <v>132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133</v>
      </c>
      <c r="B35" s="13"/>
      <c r="C35" s="13"/>
      <c r="D35" s="13"/>
      <c r="E35" s="13"/>
      <c r="F35" s="13"/>
    </row>
    <row r="36" spans="1:6" ht="15" x14ac:dyDescent="0.25">
      <c r="A36" s="20" t="s">
        <v>134</v>
      </c>
      <c r="B36" s="21"/>
      <c r="C36" s="21"/>
      <c r="D36" s="21"/>
      <c r="E36" s="21"/>
      <c r="F36" s="21"/>
    </row>
    <row r="37" spans="1:6" ht="15" x14ac:dyDescent="0.25">
      <c r="A37" s="20" t="s">
        <v>135</v>
      </c>
      <c r="B37" s="21"/>
      <c r="C37" s="21"/>
      <c r="D37" s="21"/>
      <c r="E37" s="21"/>
      <c r="F37" s="21"/>
    </row>
    <row r="38" spans="1:6" ht="15" x14ac:dyDescent="0.25">
      <c r="A38" s="20" t="s">
        <v>136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137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138</v>
      </c>
      <c r="B42" s="13"/>
      <c r="C42" s="13"/>
      <c r="D42" s="13"/>
      <c r="E42" s="13"/>
      <c r="F42" s="13"/>
    </row>
    <row r="43" spans="1:6" ht="15" x14ac:dyDescent="0.25">
      <c r="A43" s="20" t="s">
        <v>139</v>
      </c>
      <c r="B43" s="21"/>
      <c r="C43" s="21"/>
      <c r="D43" s="21"/>
      <c r="E43" s="21"/>
      <c r="F43" s="21"/>
    </row>
    <row r="44" spans="1:6" ht="15" x14ac:dyDescent="0.25">
      <c r="A44" s="20" t="s">
        <v>140</v>
      </c>
      <c r="B44" s="21"/>
      <c r="C44" s="21"/>
      <c r="D44" s="21"/>
      <c r="E44" s="21"/>
      <c r="F44" s="21"/>
    </row>
    <row r="45" spans="1:6" ht="15" x14ac:dyDescent="0.25">
      <c r="A45" s="20" t="s">
        <v>141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142</v>
      </c>
      <c r="B47" s="13"/>
      <c r="C47" s="13"/>
      <c r="D47" s="13"/>
      <c r="E47" s="13"/>
      <c r="F47" s="13"/>
    </row>
    <row r="48" spans="1:6" ht="15" x14ac:dyDescent="0.25">
      <c r="A48" s="20" t="s">
        <v>140</v>
      </c>
      <c r="B48" s="55"/>
      <c r="C48" s="55"/>
      <c r="D48" s="55"/>
      <c r="E48" s="55"/>
      <c r="F48" s="55"/>
    </row>
    <row r="49" spans="1:6" ht="15" x14ac:dyDescent="0.25">
      <c r="A49" s="20" t="s">
        <v>141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143</v>
      </c>
      <c r="B51" s="13"/>
      <c r="C51" s="13"/>
      <c r="D51" s="13"/>
      <c r="E51" s="13"/>
      <c r="F51" s="13"/>
    </row>
    <row r="52" spans="1:6" ht="15" x14ac:dyDescent="0.25">
      <c r="A52" s="20" t="s">
        <v>140</v>
      </c>
      <c r="B52" s="21"/>
      <c r="C52" s="21"/>
      <c r="D52" s="21"/>
      <c r="E52" s="21"/>
      <c r="F52" s="21"/>
    </row>
    <row r="53" spans="1:6" ht="15" x14ac:dyDescent="0.25">
      <c r="A53" s="20" t="s">
        <v>141</v>
      </c>
      <c r="B53" s="21"/>
      <c r="C53" s="21"/>
      <c r="D53" s="21"/>
      <c r="E53" s="21"/>
      <c r="F53" s="21"/>
    </row>
    <row r="54" spans="1:6" ht="15" x14ac:dyDescent="0.25">
      <c r="A54" s="20" t="s">
        <v>144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