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PRESI\Digital\DISCIPLINA\"/>
    </mc:Choice>
  </mc:AlternateContent>
  <xr:revisionPtr revIDLastSave="0" documentId="13_ncr:1_{A18C9E4F-26FA-4B99-AC45-D9B276BE1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9" l="1"/>
  <c r="A2" i="15"/>
  <c r="A2" i="14" l="1"/>
  <c r="A2" i="13"/>
  <c r="A2" i="12"/>
  <c r="A2" i="11"/>
  <c r="A1" i="9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0" i="9" l="1"/>
  <c r="D70" i="9"/>
  <c r="E70" i="9"/>
  <c r="F70" i="9"/>
  <c r="G70" i="9"/>
  <c r="C60" i="9"/>
  <c r="D60" i="9"/>
  <c r="E60" i="9"/>
  <c r="F60" i="9"/>
  <c r="G60" i="9"/>
  <c r="C52" i="9"/>
  <c r="D52" i="9"/>
  <c r="E52" i="9"/>
  <c r="F52" i="9"/>
  <c r="G52" i="9"/>
  <c r="C43" i="9"/>
  <c r="D43" i="9"/>
  <c r="E43" i="9"/>
  <c r="F43" i="9"/>
  <c r="G43" i="9"/>
  <c r="C36" i="9"/>
  <c r="D36" i="9"/>
  <c r="E36" i="9"/>
  <c r="F36" i="9"/>
  <c r="G36" i="9"/>
  <c r="C26" i="9"/>
  <c r="D26" i="9"/>
  <c r="E26" i="9"/>
  <c r="F26" i="9"/>
  <c r="G26" i="9"/>
  <c r="C18" i="9"/>
  <c r="D18" i="9"/>
  <c r="E18" i="9"/>
  <c r="F18" i="9"/>
  <c r="G18" i="9"/>
  <c r="C9" i="9"/>
  <c r="D9" i="9"/>
  <c r="E9" i="9"/>
  <c r="F9" i="9"/>
  <c r="G9" i="9"/>
  <c r="B70" i="9"/>
  <c r="B60" i="9"/>
  <c r="B52" i="9"/>
  <c r="B43" i="9"/>
  <c r="B36" i="9"/>
  <c r="B26" i="9"/>
  <c r="B18" i="9"/>
  <c r="B9" i="9"/>
  <c r="C8" i="9" l="1"/>
  <c r="C42" i="9"/>
  <c r="B42" i="9"/>
  <c r="D8" i="9"/>
  <c r="E8" i="9"/>
  <c r="G8" i="9"/>
  <c r="B8" i="9"/>
  <c r="D42" i="9"/>
  <c r="E42" i="9"/>
  <c r="G42" i="9"/>
  <c r="F42" i="9"/>
  <c r="F8" i="9"/>
  <c r="C76" i="9" l="1"/>
  <c r="G76" i="9"/>
  <c r="E76" i="9"/>
  <c r="D76" i="9"/>
  <c r="B76" i="9"/>
  <c r="F76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<sst xmlns="http://schemas.openxmlformats.org/spreadsheetml/2006/main" count="256" uniqueCount="169">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</sst>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7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7"/>
  <sheetViews>
    <sheetView showGridLines="0" tabSelected="1" zoomScale="75" zoomScaleNormal="75" workbookViewId="0">
      <selection sqref="A1:XFD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x14ac:dyDescent="0.25">
      <c r="A1" s="42" t="e">
        <f>#REF!</f>
        <v>#REF!</v>
      </c>
      <c r="B1" s="43"/>
      <c r="C1" s="43"/>
      <c r="D1" s="43"/>
      <c r="E1" s="43"/>
      <c r="F1" s="43"/>
      <c r="G1" s="44"/>
    </row>
    <row r="2" spans="1:7" x14ac:dyDescent="0.25">
      <c r="A2" s="45" t="s">
        <v>20</v>
      </c>
      <c r="B2" s="46"/>
      <c r="C2" s="46"/>
      <c r="D2" s="46"/>
      <c r="E2" s="46"/>
      <c r="F2" s="46"/>
      <c r="G2" s="47"/>
    </row>
    <row r="3" spans="1:7" x14ac:dyDescent="0.25">
      <c r="A3" s="45" t="s">
        <v>21</v>
      </c>
      <c r="B3" s="46"/>
      <c r="C3" s="46"/>
      <c r="D3" s="46"/>
      <c r="E3" s="46"/>
      <c r="F3" s="46"/>
      <c r="G3" s="47"/>
    </row>
    <row r="4" spans="1:7" x14ac:dyDescent="0.25">
      <c r="A4" s="45" t="e">
        <f>#REF!</f>
        <v>#REF!</v>
      </c>
      <c r="B4" s="46"/>
      <c r="C4" s="46"/>
      <c r="D4" s="46"/>
      <c r="E4" s="46"/>
      <c r="F4" s="46"/>
      <c r="G4" s="47"/>
    </row>
    <row r="5" spans="1:7" x14ac:dyDescent="0.25">
      <c r="A5" s="48" t="s">
        <v>0</v>
      </c>
      <c r="B5" s="49"/>
      <c r="C5" s="49"/>
      <c r="D5" s="49"/>
      <c r="E5" s="49"/>
      <c r="F5" s="49"/>
      <c r="G5" s="50"/>
    </row>
    <row r="6" spans="1:7" ht="15.75" customHeight="1" x14ac:dyDescent="0.25">
      <c r="A6" s="67" t="s">
        <v>1</v>
      </c>
      <c r="B6" s="71" t="s">
        <v>16</v>
      </c>
      <c r="C6" s="72"/>
      <c r="D6" s="72"/>
      <c r="E6" s="72"/>
      <c r="F6" s="73"/>
      <c r="G6" s="70" t="s">
        <v>22</v>
      </c>
    </row>
    <row r="7" spans="1:7" ht="30" x14ac:dyDescent="0.25">
      <c r="A7" s="68"/>
      <c r="B7" s="6" t="s">
        <v>17</v>
      </c>
      <c r="C7" s="3" t="s">
        <v>23</v>
      </c>
      <c r="D7" s="6" t="s">
        <v>18</v>
      </c>
      <c r="E7" s="6" t="s">
        <v>2</v>
      </c>
      <c r="F7" s="9" t="s">
        <v>3</v>
      </c>
      <c r="G7" s="69"/>
    </row>
    <row r="8" spans="1:7" ht="16.5" customHeight="1" x14ac:dyDescent="0.25">
      <c r="A8" s="7" t="s">
        <v>24</v>
      </c>
      <c r="B8" s="8">
        <f>SUM(B9,B18,B26,B36)</f>
        <v>192662000.00000003</v>
      </c>
      <c r="C8" s="8">
        <f t="shared" ref="C8:G8" si="0">SUM(C9,C18,C26,C36)</f>
        <v>11678636.389999999</v>
      </c>
      <c r="D8" s="8">
        <f t="shared" si="0"/>
        <v>204340636.38999999</v>
      </c>
      <c r="E8" s="8">
        <f t="shared" si="0"/>
        <v>106569541.90000001</v>
      </c>
      <c r="F8" s="8">
        <f t="shared" si="0"/>
        <v>106360967.50999999</v>
      </c>
      <c r="G8" s="8">
        <f t="shared" si="0"/>
        <v>97771094.49000001</v>
      </c>
    </row>
    <row r="9" spans="1:7" ht="15" customHeight="1" x14ac:dyDescent="0.25">
      <c r="A9" s="21" t="s">
        <v>25</v>
      </c>
      <c r="B9" s="16">
        <f>SUM(B10:B17)</f>
        <v>86093300.580000013</v>
      </c>
      <c r="C9" s="16">
        <f t="shared" ref="C9:G9" si="1">SUM(C10:C17)</f>
        <v>9617526.4499999993</v>
      </c>
      <c r="D9" s="16">
        <f t="shared" si="1"/>
        <v>95710827.030000001</v>
      </c>
      <c r="E9" s="16">
        <f t="shared" si="1"/>
        <v>56198503.090000004</v>
      </c>
      <c r="F9" s="16">
        <f t="shared" si="1"/>
        <v>55989928.700000003</v>
      </c>
      <c r="G9" s="16">
        <f t="shared" si="1"/>
        <v>39512323.939999998</v>
      </c>
    </row>
    <row r="10" spans="1:7" x14ac:dyDescent="0.25">
      <c r="A10" s="38" t="s">
        <v>26</v>
      </c>
      <c r="B10" s="16">
        <v>11094258.060000001</v>
      </c>
      <c r="C10" s="16">
        <v>-722545.95</v>
      </c>
      <c r="D10" s="16">
        <v>10371712.109999999</v>
      </c>
      <c r="E10" s="16">
        <v>4380397.21</v>
      </c>
      <c r="F10" s="16">
        <v>4380397.21</v>
      </c>
      <c r="G10" s="16">
        <v>5991314.9000000004</v>
      </c>
    </row>
    <row r="11" spans="1:7" x14ac:dyDescent="0.25">
      <c r="A11" s="38" t="s">
        <v>27</v>
      </c>
      <c r="B11" s="16">
        <v>1352806.51</v>
      </c>
      <c r="C11" s="16">
        <v>98116.9</v>
      </c>
      <c r="D11" s="16">
        <v>1450923.41</v>
      </c>
      <c r="E11" s="16">
        <v>554601.27</v>
      </c>
      <c r="F11" s="16">
        <v>554601.27</v>
      </c>
      <c r="G11" s="16">
        <v>896322.14</v>
      </c>
    </row>
    <row r="12" spans="1:7" x14ac:dyDescent="0.25">
      <c r="A12" s="38" t="s">
        <v>28</v>
      </c>
      <c r="B12" s="16">
        <v>33909316.75</v>
      </c>
      <c r="C12" s="16">
        <v>12972612.720000001</v>
      </c>
      <c r="D12" s="16">
        <v>46881929.469999999</v>
      </c>
      <c r="E12" s="16">
        <v>31363744.879999999</v>
      </c>
      <c r="F12" s="16">
        <v>31155170.489999998</v>
      </c>
      <c r="G12" s="16">
        <v>15518184.59</v>
      </c>
    </row>
    <row r="13" spans="1:7" x14ac:dyDescent="0.25">
      <c r="A13" s="38" t="s">
        <v>29</v>
      </c>
      <c r="B13" s="16">
        <v>2953722.88</v>
      </c>
      <c r="C13" s="16">
        <v>126000</v>
      </c>
      <c r="D13" s="16">
        <v>3079722.88</v>
      </c>
      <c r="E13" s="16">
        <v>1310508.75</v>
      </c>
      <c r="F13" s="16">
        <v>1310508.75</v>
      </c>
      <c r="G13" s="16">
        <v>1769214.13</v>
      </c>
    </row>
    <row r="14" spans="1:7" x14ac:dyDescent="0.25">
      <c r="A14" s="38" t="s">
        <v>30</v>
      </c>
      <c r="B14" s="16">
        <v>26233685.350000001</v>
      </c>
      <c r="C14" s="16">
        <v>-3270457.22</v>
      </c>
      <c r="D14" s="16">
        <v>22963228.129999999</v>
      </c>
      <c r="E14" s="16">
        <v>13875687.810000001</v>
      </c>
      <c r="F14" s="16">
        <v>13875687.810000001</v>
      </c>
      <c r="G14" s="16">
        <v>9087540.3200000003</v>
      </c>
    </row>
    <row r="15" spans="1:7" x14ac:dyDescent="0.25">
      <c r="A15" s="38" t="s">
        <v>31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38" t="s">
        <v>32</v>
      </c>
      <c r="B16" s="16">
        <v>998000</v>
      </c>
      <c r="C16" s="16">
        <v>987000</v>
      </c>
      <c r="D16" s="16">
        <v>1985000</v>
      </c>
      <c r="E16" s="16">
        <v>1348593.32</v>
      </c>
      <c r="F16" s="16">
        <v>1348593.32</v>
      </c>
      <c r="G16" s="16">
        <v>636406.68000000005</v>
      </c>
    </row>
    <row r="17" spans="1:7" x14ac:dyDescent="0.25">
      <c r="A17" s="38" t="s">
        <v>33</v>
      </c>
      <c r="B17" s="16">
        <v>9551511.0299999993</v>
      </c>
      <c r="C17" s="16">
        <v>-573200</v>
      </c>
      <c r="D17" s="16">
        <v>8978311.0299999993</v>
      </c>
      <c r="E17" s="16">
        <v>3364969.85</v>
      </c>
      <c r="F17" s="16">
        <v>3364969.85</v>
      </c>
      <c r="G17" s="16">
        <v>5613341.1799999997</v>
      </c>
    </row>
    <row r="18" spans="1:7" x14ac:dyDescent="0.25">
      <c r="A18" s="21" t="s">
        <v>34</v>
      </c>
      <c r="B18" s="16">
        <f>SUM(B19:B25)</f>
        <v>99703858.769999996</v>
      </c>
      <c r="C18" s="16">
        <f t="shared" ref="C18:G18" si="2">SUM(C19:C25)</f>
        <v>-1476632.36</v>
      </c>
      <c r="D18" s="16">
        <f t="shared" si="2"/>
        <v>98227226.410000011</v>
      </c>
      <c r="E18" s="16">
        <f t="shared" si="2"/>
        <v>47189627.119999997</v>
      </c>
      <c r="F18" s="16">
        <f t="shared" si="2"/>
        <v>47189627.119999997</v>
      </c>
      <c r="G18" s="16">
        <f t="shared" si="2"/>
        <v>51037599.290000007</v>
      </c>
    </row>
    <row r="19" spans="1:7" x14ac:dyDescent="0.25">
      <c r="A19" s="38" t="s">
        <v>35</v>
      </c>
      <c r="B19" s="16">
        <v>3255774.32</v>
      </c>
      <c r="C19" s="16">
        <v>179725.17</v>
      </c>
      <c r="D19" s="16">
        <v>3435499.49</v>
      </c>
      <c r="E19" s="16">
        <v>1636403.77</v>
      </c>
      <c r="F19" s="16">
        <v>1636403.77</v>
      </c>
      <c r="G19" s="16">
        <v>1799095.72</v>
      </c>
    </row>
    <row r="20" spans="1:7" x14ac:dyDescent="0.25">
      <c r="A20" s="38" t="s">
        <v>36</v>
      </c>
      <c r="B20" s="16">
        <v>71397064.450000003</v>
      </c>
      <c r="C20" s="16">
        <v>-6221390.96</v>
      </c>
      <c r="D20" s="16">
        <v>65175673.490000002</v>
      </c>
      <c r="E20" s="16">
        <v>30580048.93</v>
      </c>
      <c r="F20" s="16">
        <v>30580048.93</v>
      </c>
      <c r="G20" s="16">
        <v>34595624.560000002</v>
      </c>
    </row>
    <row r="21" spans="1:7" x14ac:dyDescent="0.25">
      <c r="A21" s="38" t="s">
        <v>37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38" t="s">
        <v>38</v>
      </c>
      <c r="B22" s="16">
        <v>9264561.3100000005</v>
      </c>
      <c r="C22" s="16">
        <v>3630396.8</v>
      </c>
      <c r="D22" s="16">
        <v>12894958.109999999</v>
      </c>
      <c r="E22" s="16">
        <v>6740400.3499999996</v>
      </c>
      <c r="F22" s="16">
        <v>6740400.3499999996</v>
      </c>
      <c r="G22" s="16">
        <v>6154557.7599999998</v>
      </c>
    </row>
    <row r="23" spans="1:7" x14ac:dyDescent="0.25">
      <c r="A23" s="38" t="s">
        <v>39</v>
      </c>
      <c r="B23" s="16">
        <v>1758035.61</v>
      </c>
      <c r="C23" s="16">
        <v>662532.93000000005</v>
      </c>
      <c r="D23" s="16">
        <v>2420568.54</v>
      </c>
      <c r="E23" s="16">
        <v>451686.52</v>
      </c>
      <c r="F23" s="16">
        <v>451686.52</v>
      </c>
      <c r="G23" s="16">
        <v>1968882.02</v>
      </c>
    </row>
    <row r="24" spans="1:7" x14ac:dyDescent="0.25">
      <c r="A24" s="38" t="s">
        <v>40</v>
      </c>
      <c r="B24" s="16">
        <v>11930000</v>
      </c>
      <c r="C24" s="16">
        <v>70000</v>
      </c>
      <c r="D24" s="16">
        <v>12000000</v>
      </c>
      <c r="E24" s="16">
        <v>6680227.6100000003</v>
      </c>
      <c r="F24" s="16">
        <v>6680227.6100000003</v>
      </c>
      <c r="G24" s="16">
        <v>5319772.3899999997</v>
      </c>
    </row>
    <row r="25" spans="1:7" x14ac:dyDescent="0.25">
      <c r="A25" s="38" t="s">
        <v>41</v>
      </c>
      <c r="B25" s="16">
        <v>2098423.08</v>
      </c>
      <c r="C25" s="16">
        <v>202103.7</v>
      </c>
      <c r="D25" s="16">
        <v>2300526.7799999998</v>
      </c>
      <c r="E25" s="16">
        <v>1100859.94</v>
      </c>
      <c r="F25" s="16">
        <v>1100859.94</v>
      </c>
      <c r="G25" s="16">
        <v>1199666.8400000001</v>
      </c>
    </row>
    <row r="26" spans="1:7" x14ac:dyDescent="0.25">
      <c r="A26" s="21" t="s">
        <v>42</v>
      </c>
      <c r="B26" s="16">
        <f>SUM(B27:B35)</f>
        <v>6864840.6500000004</v>
      </c>
      <c r="C26" s="16">
        <f t="shared" ref="C26:G26" si="3">SUM(C27:C35)</f>
        <v>3537742.3</v>
      </c>
      <c r="D26" s="16">
        <f t="shared" si="3"/>
        <v>10402582.950000001</v>
      </c>
      <c r="E26" s="16">
        <f t="shared" si="3"/>
        <v>3181411.69</v>
      </c>
      <c r="F26" s="16">
        <f t="shared" si="3"/>
        <v>3181411.69</v>
      </c>
      <c r="G26" s="16">
        <f t="shared" si="3"/>
        <v>7221171.2599999998</v>
      </c>
    </row>
    <row r="27" spans="1:7" x14ac:dyDescent="0.25">
      <c r="A27" s="39" t="s">
        <v>43</v>
      </c>
      <c r="B27" s="16">
        <v>4374971.91</v>
      </c>
      <c r="C27" s="16">
        <v>549144.75</v>
      </c>
      <c r="D27" s="16">
        <v>4924116.66</v>
      </c>
      <c r="E27" s="16">
        <v>1947377.14</v>
      </c>
      <c r="F27" s="16">
        <v>1947377.14</v>
      </c>
      <c r="G27" s="16">
        <v>2976739.52</v>
      </c>
    </row>
    <row r="28" spans="1:7" x14ac:dyDescent="0.25">
      <c r="A28" s="38" t="s">
        <v>44</v>
      </c>
      <c r="B28" s="16">
        <v>0</v>
      </c>
      <c r="C28" s="16">
        <v>2043938.4</v>
      </c>
      <c r="D28" s="16">
        <v>2043938.4</v>
      </c>
      <c r="E28" s="16">
        <v>0</v>
      </c>
      <c r="F28" s="16">
        <v>0</v>
      </c>
      <c r="G28" s="16">
        <v>2043938.4</v>
      </c>
    </row>
    <row r="29" spans="1:7" x14ac:dyDescent="0.25">
      <c r="A29" s="38" t="s">
        <v>45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ht="14.45" customHeight="1" x14ac:dyDescent="0.25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38" t="s">
        <v>49</v>
      </c>
      <c r="B33" s="16">
        <v>2489868.7400000002</v>
      </c>
      <c r="C33" s="16">
        <v>944659.15</v>
      </c>
      <c r="D33" s="16">
        <v>3434527.89</v>
      </c>
      <c r="E33" s="16">
        <v>1234034.55</v>
      </c>
      <c r="F33" s="16">
        <v>1234034.55</v>
      </c>
      <c r="G33" s="16">
        <v>2200493.34</v>
      </c>
    </row>
    <row r="34" spans="1:7" ht="14.45" customHeight="1" x14ac:dyDescent="0.25">
      <c r="A34" s="38" t="s">
        <v>50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5" customHeight="1" x14ac:dyDescent="0.25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22" t="s">
        <v>52</v>
      </c>
      <c r="B36" s="16">
        <f>SUM(B37:B40)</f>
        <v>0</v>
      </c>
      <c r="C36" s="16">
        <f t="shared" ref="C36:G36" si="4">SUM(C37:C40)</f>
        <v>0</v>
      </c>
      <c r="D36" s="16">
        <f t="shared" si="4"/>
        <v>0</v>
      </c>
      <c r="E36" s="16">
        <f t="shared" si="4"/>
        <v>0</v>
      </c>
      <c r="F36" s="16">
        <f t="shared" si="4"/>
        <v>0</v>
      </c>
      <c r="G36" s="16">
        <f t="shared" si="4"/>
        <v>0</v>
      </c>
    </row>
    <row r="37" spans="1:7" x14ac:dyDescent="0.25">
      <c r="A37" s="39" t="s">
        <v>53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ht="30" x14ac:dyDescent="0.25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25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39"/>
      <c r="B41" s="18"/>
      <c r="C41" s="18"/>
      <c r="D41" s="18"/>
      <c r="E41" s="18"/>
      <c r="F41" s="18"/>
      <c r="G41" s="18"/>
    </row>
    <row r="42" spans="1:7" x14ac:dyDescent="0.25">
      <c r="A42" s="1" t="s">
        <v>57</v>
      </c>
      <c r="B42" s="2">
        <f>SUM(B43,B52,B60,B70)</f>
        <v>168338000</v>
      </c>
      <c r="C42" s="2">
        <f t="shared" ref="C42:G42" si="5">SUM(C43,C52,C60,C70)</f>
        <v>-11678636.390000001</v>
      </c>
      <c r="D42" s="2">
        <f t="shared" si="5"/>
        <v>156659363.60999998</v>
      </c>
      <c r="E42" s="2">
        <f t="shared" si="5"/>
        <v>34040430.299999997</v>
      </c>
      <c r="F42" s="2">
        <f t="shared" si="5"/>
        <v>34040430.299999997</v>
      </c>
      <c r="G42" s="2">
        <f t="shared" si="5"/>
        <v>122618933.31</v>
      </c>
    </row>
    <row r="43" spans="1:7" x14ac:dyDescent="0.25">
      <c r="A43" s="21" t="s">
        <v>25</v>
      </c>
      <c r="B43" s="16">
        <f>SUM(B44:B51)</f>
        <v>55100000</v>
      </c>
      <c r="C43" s="16">
        <f t="shared" ref="C43:G43" si="6">SUM(C44:C51)</f>
        <v>5288142.03</v>
      </c>
      <c r="D43" s="16">
        <f t="shared" si="6"/>
        <v>60388142.030000001</v>
      </c>
      <c r="E43" s="16">
        <f t="shared" si="6"/>
        <v>22344612.510000002</v>
      </c>
      <c r="F43" s="16">
        <f t="shared" si="6"/>
        <v>22344612.510000002</v>
      </c>
      <c r="G43" s="16">
        <f t="shared" si="6"/>
        <v>38043529.520000003</v>
      </c>
    </row>
    <row r="44" spans="1:7" x14ac:dyDescent="0.25">
      <c r="A44" s="39" t="s">
        <v>26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x14ac:dyDescent="0.25">
      <c r="A45" s="39" t="s">
        <v>27</v>
      </c>
      <c r="B45" s="16">
        <v>0</v>
      </c>
      <c r="C45" s="16">
        <v>156000</v>
      </c>
      <c r="D45" s="16">
        <v>156000</v>
      </c>
      <c r="E45" s="16">
        <v>78000</v>
      </c>
      <c r="F45" s="16">
        <v>78000</v>
      </c>
      <c r="G45" s="16">
        <v>78000</v>
      </c>
    </row>
    <row r="46" spans="1:7" x14ac:dyDescent="0.25">
      <c r="A46" s="39" t="s">
        <v>28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5">
      <c r="A47" s="39" t="s">
        <v>29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39" t="s">
        <v>30</v>
      </c>
      <c r="B48" s="16">
        <v>5663033.6200000001</v>
      </c>
      <c r="C48" s="16">
        <v>-3143033.62</v>
      </c>
      <c r="D48" s="16">
        <v>2520000</v>
      </c>
      <c r="E48" s="16">
        <v>1465469</v>
      </c>
      <c r="F48" s="16">
        <v>1465469</v>
      </c>
      <c r="G48" s="16">
        <v>1054531</v>
      </c>
    </row>
    <row r="49" spans="1:7" x14ac:dyDescent="0.25">
      <c r="A49" s="39" t="s">
        <v>31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5">
      <c r="A50" s="39" t="s">
        <v>32</v>
      </c>
      <c r="B50" s="16">
        <v>49436966.380000003</v>
      </c>
      <c r="C50" s="16">
        <v>8275175.6500000004</v>
      </c>
      <c r="D50" s="16">
        <v>57712142.030000001</v>
      </c>
      <c r="E50" s="16">
        <v>20801143.510000002</v>
      </c>
      <c r="F50" s="16">
        <v>20801143.510000002</v>
      </c>
      <c r="G50" s="16">
        <v>36910998.520000003</v>
      </c>
    </row>
    <row r="51" spans="1:7" x14ac:dyDescent="0.25">
      <c r="A51" s="39" t="s">
        <v>33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5">
      <c r="A52" s="21" t="s">
        <v>34</v>
      </c>
      <c r="B52" s="16">
        <f>SUM(B53:B59)</f>
        <v>113238000</v>
      </c>
      <c r="C52" s="16">
        <f t="shared" ref="C52:G52" si="7">SUM(C53:C59)</f>
        <v>-27882778.420000002</v>
      </c>
      <c r="D52" s="16">
        <f t="shared" si="7"/>
        <v>85355221.579999983</v>
      </c>
      <c r="E52" s="16">
        <f t="shared" si="7"/>
        <v>11095949.039999999</v>
      </c>
      <c r="F52" s="16">
        <f t="shared" si="7"/>
        <v>11095949.039999999</v>
      </c>
      <c r="G52" s="16">
        <f t="shared" si="7"/>
        <v>74259272.539999992</v>
      </c>
    </row>
    <row r="53" spans="1:7" x14ac:dyDescent="0.25">
      <c r="A53" s="39" t="s">
        <v>35</v>
      </c>
      <c r="B53" s="16">
        <v>0</v>
      </c>
      <c r="C53" s="16">
        <v>4293470.0199999996</v>
      </c>
      <c r="D53" s="16">
        <v>4293470.0199999996</v>
      </c>
      <c r="E53" s="16">
        <v>0</v>
      </c>
      <c r="F53" s="16">
        <v>0</v>
      </c>
      <c r="G53" s="16">
        <v>4293470.0199999996</v>
      </c>
    </row>
    <row r="54" spans="1:7" x14ac:dyDescent="0.25">
      <c r="A54" s="39" t="s">
        <v>36</v>
      </c>
      <c r="B54" s="16">
        <v>106238000</v>
      </c>
      <c r="C54" s="16">
        <v>-30387430.68</v>
      </c>
      <c r="D54" s="16">
        <v>75850569.319999993</v>
      </c>
      <c r="E54" s="16">
        <v>6055749.04</v>
      </c>
      <c r="F54" s="16">
        <v>6055749.04</v>
      </c>
      <c r="G54" s="16">
        <v>69794820.280000001</v>
      </c>
    </row>
    <row r="55" spans="1:7" x14ac:dyDescent="0.25">
      <c r="A55" s="39" t="s">
        <v>37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5">
      <c r="A56" s="40" t="s">
        <v>38</v>
      </c>
      <c r="B56" s="16">
        <v>7000000</v>
      </c>
      <c r="C56" s="16">
        <v>-1788817.76</v>
      </c>
      <c r="D56" s="16">
        <v>5211182.24</v>
      </c>
      <c r="E56" s="16">
        <v>5040200</v>
      </c>
      <c r="F56" s="16">
        <v>5040200</v>
      </c>
      <c r="G56" s="16">
        <v>170982.24</v>
      </c>
    </row>
    <row r="57" spans="1:7" x14ac:dyDescent="0.25">
      <c r="A57" s="39" t="s">
        <v>39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5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39" t="s">
        <v>41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5">
      <c r="A60" s="21" t="s">
        <v>42</v>
      </c>
      <c r="B60" s="16">
        <f>SUM(B61:B69)</f>
        <v>0</v>
      </c>
      <c r="C60" s="16">
        <f t="shared" ref="C60:G60" si="8">SUM(C61:C69)</f>
        <v>10916000</v>
      </c>
      <c r="D60" s="16">
        <f t="shared" si="8"/>
        <v>10916000</v>
      </c>
      <c r="E60" s="16">
        <f t="shared" si="8"/>
        <v>599868.75</v>
      </c>
      <c r="F60" s="16">
        <f t="shared" si="8"/>
        <v>599868.75</v>
      </c>
      <c r="G60" s="16">
        <f t="shared" si="8"/>
        <v>10316131.25</v>
      </c>
    </row>
    <row r="61" spans="1:7" x14ac:dyDescent="0.25">
      <c r="A61" s="39" t="s">
        <v>43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</row>
    <row r="62" spans="1:7" x14ac:dyDescent="0.25">
      <c r="A62" s="39" t="s">
        <v>44</v>
      </c>
      <c r="B62" s="16">
        <v>0</v>
      </c>
      <c r="C62" s="16">
        <v>1616000</v>
      </c>
      <c r="D62" s="16">
        <v>1616000</v>
      </c>
      <c r="E62" s="16">
        <v>399868.75</v>
      </c>
      <c r="F62" s="16">
        <v>399868.75</v>
      </c>
      <c r="G62" s="16">
        <v>1216131.25</v>
      </c>
    </row>
    <row r="63" spans="1:7" x14ac:dyDescent="0.25">
      <c r="A63" s="39" t="s">
        <v>45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5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39" t="s">
        <v>47</v>
      </c>
      <c r="B65" s="16">
        <v>0</v>
      </c>
      <c r="C65" s="16">
        <v>9100000</v>
      </c>
      <c r="D65" s="16">
        <v>9100000</v>
      </c>
      <c r="E65" s="16">
        <v>0</v>
      </c>
      <c r="F65" s="16">
        <v>0</v>
      </c>
      <c r="G65" s="16">
        <v>9100000</v>
      </c>
    </row>
    <row r="66" spans="1:7" x14ac:dyDescent="0.25">
      <c r="A66" s="39" t="s">
        <v>48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39" t="s">
        <v>49</v>
      </c>
      <c r="B67" s="16">
        <v>0</v>
      </c>
      <c r="C67" s="16">
        <v>200000</v>
      </c>
      <c r="D67" s="16">
        <v>200000</v>
      </c>
      <c r="E67" s="16">
        <v>200000</v>
      </c>
      <c r="F67" s="16">
        <v>200000</v>
      </c>
      <c r="G67" s="16">
        <v>0</v>
      </c>
    </row>
    <row r="68" spans="1:7" x14ac:dyDescent="0.25">
      <c r="A68" s="39" t="s">
        <v>50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22" t="s">
        <v>52</v>
      </c>
      <c r="B70" s="16">
        <f>SUM(B71:B74)</f>
        <v>0</v>
      </c>
      <c r="C70" s="16">
        <f t="shared" ref="C70:G70" si="9">SUM(C71:C74)</f>
        <v>0</v>
      </c>
      <c r="D70" s="16">
        <f t="shared" si="9"/>
        <v>0</v>
      </c>
      <c r="E70" s="16">
        <f t="shared" si="9"/>
        <v>0</v>
      </c>
      <c r="F70" s="16">
        <f t="shared" si="9"/>
        <v>0</v>
      </c>
      <c r="G70" s="16">
        <f t="shared" si="9"/>
        <v>0</v>
      </c>
    </row>
    <row r="71" spans="1:7" x14ac:dyDescent="0.25">
      <c r="A71" s="39" t="s">
        <v>53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2" spans="1:7" ht="30" x14ac:dyDescent="0.25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x14ac:dyDescent="0.25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15"/>
      <c r="B75" s="17"/>
      <c r="C75" s="17"/>
      <c r="D75" s="17"/>
      <c r="E75" s="17"/>
      <c r="F75" s="17"/>
      <c r="G75" s="17"/>
    </row>
    <row r="76" spans="1:7" x14ac:dyDescent="0.25">
      <c r="A76" s="1" t="s">
        <v>19</v>
      </c>
      <c r="B76" s="2">
        <f>B42+B8</f>
        <v>361000000</v>
      </c>
      <c r="C76" s="2">
        <f t="shared" ref="C76:G76" si="10">C42+C8</f>
        <v>0</v>
      </c>
      <c r="D76" s="2">
        <f t="shared" si="10"/>
        <v>361000000</v>
      </c>
      <c r="E76" s="2">
        <f t="shared" si="10"/>
        <v>140609972.19999999</v>
      </c>
      <c r="F76" s="2">
        <f t="shared" si="10"/>
        <v>140401397.81</v>
      </c>
      <c r="G76" s="2">
        <f t="shared" si="10"/>
        <v>220390027.80000001</v>
      </c>
    </row>
    <row r="77" spans="1:7" x14ac:dyDescent="0.25">
      <c r="A77" s="19"/>
      <c r="B77" s="41"/>
      <c r="C77" s="41"/>
      <c r="D77" s="41"/>
      <c r="E77" s="41"/>
      <c r="F77" s="41"/>
      <c r="G77" s="41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C37:G40 B60:G60 B8:B9 B36:G36 B18:G18 B26:G26 B52:G52 C71:G74 B42:B43 B70:G70 C8:G17 C19:G25 C27:G35 C42:G51 C53:G59 C61:G69 B75:G76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G9 B18:G18 B26:G26 B36:G43 B52:G52 B60:G60 B70:G7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6" t="s">
        <v>58</v>
      </c>
      <c r="B1" s="76"/>
      <c r="C1" s="76"/>
      <c r="D1" s="76"/>
      <c r="E1" s="76"/>
      <c r="F1" s="76"/>
      <c r="G1" s="76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59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60</v>
      </c>
      <c r="B5" s="60"/>
      <c r="C5" s="60"/>
      <c r="D5" s="60"/>
      <c r="E5" s="60"/>
      <c r="F5" s="60"/>
      <c r="G5" s="61"/>
    </row>
    <row r="6" spans="1:7" x14ac:dyDescent="0.25">
      <c r="A6" s="74" t="s">
        <v>84</v>
      </c>
      <c r="B6" s="11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33" t="s">
        <v>138</v>
      </c>
      <c r="C7" s="75"/>
      <c r="D7" s="75"/>
      <c r="E7" s="75"/>
      <c r="F7" s="75"/>
      <c r="G7" s="75"/>
    </row>
    <row r="8" spans="1:7" ht="30" x14ac:dyDescent="0.25">
      <c r="A8" s="34" t="s">
        <v>85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6" t="s">
        <v>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140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141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142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143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86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6" t="s">
        <v>144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145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146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11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12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87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6" t="s">
        <v>13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147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14</v>
      </c>
      <c r="B34" s="4"/>
      <c r="C34" s="4"/>
      <c r="D34" s="4"/>
      <c r="E34" s="4"/>
      <c r="F34" s="4"/>
      <c r="G34" s="4"/>
    </row>
    <row r="35" spans="1:7" ht="45" customHeight="1" x14ac:dyDescent="0.25">
      <c r="A35" s="36" t="s">
        <v>68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15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148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70</v>
      </c>
      <c r="B1" s="77"/>
      <c r="C1" s="77"/>
      <c r="D1" s="77"/>
      <c r="E1" s="77"/>
      <c r="F1" s="77"/>
      <c r="G1" s="77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71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60</v>
      </c>
      <c r="B5" s="46"/>
      <c r="C5" s="46"/>
      <c r="D5" s="46"/>
      <c r="E5" s="46"/>
      <c r="F5" s="46"/>
      <c r="G5" s="47"/>
    </row>
    <row r="6" spans="1:7" x14ac:dyDescent="0.25">
      <c r="A6" s="78" t="s">
        <v>149</v>
      </c>
      <c r="B6" s="11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12" t="s">
        <v>138</v>
      </c>
      <c r="C7" s="75"/>
      <c r="D7" s="75"/>
      <c r="E7" s="75"/>
      <c r="F7" s="75"/>
      <c r="G7" s="75"/>
    </row>
    <row r="8" spans="1:7" x14ac:dyDescent="0.25">
      <c r="A8" s="7" t="s">
        <v>72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1" t="s">
        <v>150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151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73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152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75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76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78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5"/>
      <c r="C18" s="15"/>
      <c r="D18" s="15"/>
      <c r="E18" s="15"/>
      <c r="F18" s="15"/>
      <c r="G18" s="15"/>
    </row>
    <row r="19" spans="1:7" x14ac:dyDescent="0.25">
      <c r="A19" s="1" t="s">
        <v>79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1" t="s">
        <v>150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151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152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75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76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78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81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82</v>
      </c>
      <c r="B1" s="77"/>
      <c r="C1" s="77"/>
      <c r="D1" s="77"/>
      <c r="E1" s="77"/>
      <c r="F1" s="77"/>
      <c r="G1" s="77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83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1" t="s">
        <v>84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1">
        <f>+F5+1</f>
        <v>2022</v>
      </c>
    </row>
    <row r="6" spans="1:7" ht="32.25" x14ac:dyDescent="0.25">
      <c r="A6" s="70"/>
      <c r="B6" s="83"/>
      <c r="C6" s="83"/>
      <c r="D6" s="83"/>
      <c r="E6" s="83"/>
      <c r="F6" s="83"/>
      <c r="G6" s="12" t="s">
        <v>153</v>
      </c>
    </row>
    <row r="7" spans="1:7" x14ac:dyDescent="0.25">
      <c r="A7" s="25" t="s">
        <v>85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6" t="s">
        <v>154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155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156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157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63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64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158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65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159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160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86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6" t="s">
        <v>161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162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67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163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5"/>
      <c r="B27" s="23"/>
      <c r="C27" s="23"/>
      <c r="D27" s="23"/>
      <c r="E27" s="23"/>
      <c r="F27" s="23"/>
      <c r="G27" s="23"/>
    </row>
    <row r="28" spans="1:7" x14ac:dyDescent="0.25">
      <c r="A28" s="1" t="s">
        <v>87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1" t="s">
        <v>13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5"/>
      <c r="B30" s="23"/>
      <c r="C30" s="23"/>
      <c r="D30" s="23"/>
      <c r="E30" s="23"/>
      <c r="F30" s="23"/>
      <c r="G30" s="23"/>
    </row>
    <row r="31" spans="1:7" x14ac:dyDescent="0.25">
      <c r="A31" s="1" t="s">
        <v>88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3"/>
      <c r="C32" s="23"/>
      <c r="D32" s="23"/>
      <c r="E32" s="23"/>
      <c r="F32" s="23"/>
      <c r="G32" s="23"/>
    </row>
    <row r="33" spans="1:7" x14ac:dyDescent="0.25">
      <c r="A33" s="1" t="s">
        <v>14</v>
      </c>
      <c r="B33" s="4"/>
      <c r="C33" s="4"/>
      <c r="D33" s="4"/>
      <c r="E33" s="4"/>
      <c r="F33" s="4"/>
      <c r="G33" s="4"/>
    </row>
    <row r="34" spans="1:7" ht="45" customHeight="1" x14ac:dyDescent="0.25">
      <c r="A34" s="30" t="s">
        <v>68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164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69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0" t="s">
        <v>165</v>
      </c>
      <c r="B39" s="80"/>
      <c r="C39" s="80"/>
      <c r="D39" s="80"/>
      <c r="E39" s="80"/>
      <c r="F39" s="80"/>
      <c r="G39" s="80"/>
    </row>
    <row r="40" spans="1:7" x14ac:dyDescent="0.25">
      <c r="A40" s="80" t="s">
        <v>166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89</v>
      </c>
      <c r="B1" s="77"/>
      <c r="C1" s="77"/>
      <c r="D1" s="77"/>
      <c r="E1" s="77"/>
      <c r="F1" s="77"/>
      <c r="G1" s="77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90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4" t="s">
        <v>149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1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2" t="s">
        <v>167</v>
      </c>
    </row>
    <row r="7" spans="1:7" x14ac:dyDescent="0.25">
      <c r="A7" s="7" t="s">
        <v>72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1" t="s">
        <v>150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152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75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79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1" t="s">
        <v>150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151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152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75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76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78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168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0" t="s">
        <v>165</v>
      </c>
      <c r="B32" s="80"/>
      <c r="C32" s="80"/>
      <c r="D32" s="80"/>
      <c r="E32" s="80"/>
      <c r="F32" s="80"/>
      <c r="G32" s="80"/>
    </row>
    <row r="33" spans="1:7" x14ac:dyDescent="0.25">
      <c r="A33" s="80" t="s">
        <v>166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6" t="s">
        <v>91</v>
      </c>
      <c r="B1" s="86"/>
      <c r="C1" s="86"/>
      <c r="D1" s="86"/>
      <c r="E1" s="86"/>
      <c r="F1" s="86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92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93</v>
      </c>
      <c r="C4" s="52" t="s">
        <v>94</v>
      </c>
      <c r="D4" s="52" t="s">
        <v>95</v>
      </c>
      <c r="E4" s="52" t="s">
        <v>96</v>
      </c>
      <c r="F4" s="52" t="s">
        <v>97</v>
      </c>
    </row>
    <row r="5" spans="1:6" ht="12.75" customHeight="1" x14ac:dyDescent="0.25">
      <c r="A5" s="5" t="s">
        <v>98</v>
      </c>
      <c r="B5" s="18"/>
      <c r="C5" s="18"/>
      <c r="D5" s="18"/>
      <c r="E5" s="18"/>
      <c r="F5" s="18"/>
    </row>
    <row r="6" spans="1:6" ht="30" x14ac:dyDescent="0.25">
      <c r="A6" s="22" t="s">
        <v>99</v>
      </c>
      <c r="B6" s="23"/>
      <c r="C6" s="23"/>
      <c r="D6" s="23"/>
      <c r="E6" s="23"/>
      <c r="F6" s="23"/>
    </row>
    <row r="7" spans="1:6" ht="15" x14ac:dyDescent="0.25">
      <c r="A7" s="22" t="s">
        <v>100</v>
      </c>
      <c r="B7" s="23"/>
      <c r="C7" s="23"/>
      <c r="D7" s="23"/>
      <c r="E7" s="23"/>
      <c r="F7" s="23"/>
    </row>
    <row r="8" spans="1:6" ht="15" x14ac:dyDescent="0.25">
      <c r="A8" s="30"/>
      <c r="B8" s="15"/>
      <c r="C8" s="15"/>
      <c r="D8" s="15"/>
      <c r="E8" s="15"/>
      <c r="F8" s="15"/>
    </row>
    <row r="9" spans="1:6" ht="15" x14ac:dyDescent="0.25">
      <c r="A9" s="5" t="s">
        <v>101</v>
      </c>
      <c r="B9" s="15"/>
      <c r="C9" s="15"/>
      <c r="D9" s="15"/>
      <c r="E9" s="15"/>
      <c r="F9" s="15"/>
    </row>
    <row r="10" spans="1:6" ht="15" x14ac:dyDescent="0.25">
      <c r="A10" s="22" t="s">
        <v>102</v>
      </c>
      <c r="B10" s="23"/>
      <c r="C10" s="23"/>
      <c r="D10" s="23"/>
      <c r="E10" s="23"/>
      <c r="F10" s="23"/>
    </row>
    <row r="11" spans="1:6" ht="15" x14ac:dyDescent="0.25">
      <c r="A11" s="39" t="s">
        <v>103</v>
      </c>
      <c r="B11" s="23"/>
      <c r="C11" s="23"/>
      <c r="D11" s="23"/>
      <c r="E11" s="23"/>
      <c r="F11" s="23"/>
    </row>
    <row r="12" spans="1:6" ht="15" x14ac:dyDescent="0.25">
      <c r="A12" s="39" t="s">
        <v>104</v>
      </c>
      <c r="B12" s="23"/>
      <c r="C12" s="23"/>
      <c r="D12" s="23"/>
      <c r="E12" s="23"/>
      <c r="F12" s="23"/>
    </row>
    <row r="13" spans="1:6" ht="15" x14ac:dyDescent="0.25">
      <c r="A13" s="39" t="s">
        <v>105</v>
      </c>
      <c r="B13" s="23"/>
      <c r="C13" s="23"/>
      <c r="D13" s="23"/>
      <c r="E13" s="23"/>
      <c r="F13" s="23"/>
    </row>
    <row r="14" spans="1:6" ht="15" x14ac:dyDescent="0.25">
      <c r="A14" s="22" t="s">
        <v>106</v>
      </c>
      <c r="B14" s="23"/>
      <c r="C14" s="23"/>
      <c r="D14" s="23"/>
      <c r="E14" s="23"/>
      <c r="F14" s="23"/>
    </row>
    <row r="15" spans="1:6" ht="15" x14ac:dyDescent="0.25">
      <c r="A15" s="39" t="s">
        <v>103</v>
      </c>
      <c r="B15" s="23"/>
      <c r="C15" s="23"/>
      <c r="D15" s="23"/>
      <c r="E15" s="23"/>
      <c r="F15" s="23"/>
    </row>
    <row r="16" spans="1:6" ht="15" x14ac:dyDescent="0.25">
      <c r="A16" s="39" t="s">
        <v>104</v>
      </c>
      <c r="B16" s="23"/>
      <c r="C16" s="23"/>
      <c r="D16" s="23"/>
      <c r="E16" s="23"/>
      <c r="F16" s="23"/>
    </row>
    <row r="17" spans="1:6" ht="15" x14ac:dyDescent="0.25">
      <c r="A17" s="39" t="s">
        <v>105</v>
      </c>
      <c r="B17" s="23"/>
      <c r="C17" s="23"/>
      <c r="D17" s="23"/>
      <c r="E17" s="23"/>
      <c r="F17" s="23"/>
    </row>
    <row r="18" spans="1:6" ht="15" x14ac:dyDescent="0.25">
      <c r="A18" s="22" t="s">
        <v>107</v>
      </c>
      <c r="B18" s="53"/>
      <c r="C18" s="23"/>
      <c r="D18" s="23"/>
      <c r="E18" s="23"/>
      <c r="F18" s="23"/>
    </row>
    <row r="19" spans="1:6" ht="15" x14ac:dyDescent="0.25">
      <c r="A19" s="22" t="s">
        <v>108</v>
      </c>
      <c r="B19" s="23"/>
      <c r="C19" s="23"/>
      <c r="D19" s="23"/>
      <c r="E19" s="23"/>
      <c r="F19" s="23"/>
    </row>
    <row r="20" spans="1:6" ht="30" x14ac:dyDescent="0.25">
      <c r="A20" s="22" t="s">
        <v>109</v>
      </c>
      <c r="B20" s="54"/>
      <c r="C20" s="54"/>
      <c r="D20" s="54"/>
      <c r="E20" s="54"/>
      <c r="F20" s="54"/>
    </row>
    <row r="21" spans="1:6" ht="30" x14ac:dyDescent="0.25">
      <c r="A21" s="22" t="s">
        <v>110</v>
      </c>
      <c r="B21" s="54"/>
      <c r="C21" s="54"/>
      <c r="D21" s="54"/>
      <c r="E21" s="54"/>
      <c r="F21" s="54"/>
    </row>
    <row r="22" spans="1:6" ht="30" x14ac:dyDescent="0.25">
      <c r="A22" s="22" t="s">
        <v>111</v>
      </c>
      <c r="B22" s="54"/>
      <c r="C22" s="54"/>
      <c r="D22" s="54"/>
      <c r="E22" s="54"/>
      <c r="F22" s="54"/>
    </row>
    <row r="23" spans="1:6" ht="15" x14ac:dyDescent="0.25">
      <c r="A23" s="22" t="s">
        <v>112</v>
      </c>
      <c r="B23" s="54"/>
      <c r="C23" s="54"/>
      <c r="D23" s="54"/>
      <c r="E23" s="54"/>
      <c r="F23" s="54"/>
    </row>
    <row r="24" spans="1:6" ht="15" x14ac:dyDescent="0.25">
      <c r="A24" s="22" t="s">
        <v>113</v>
      </c>
      <c r="B24" s="55"/>
      <c r="C24" s="23"/>
      <c r="D24" s="23"/>
      <c r="E24" s="23"/>
      <c r="F24" s="23"/>
    </row>
    <row r="25" spans="1:6" ht="15" x14ac:dyDescent="0.25">
      <c r="A25" s="22" t="s">
        <v>114</v>
      </c>
      <c r="B25" s="55"/>
      <c r="C25" s="23"/>
      <c r="D25" s="23"/>
      <c r="E25" s="23"/>
      <c r="F25" s="23"/>
    </row>
    <row r="26" spans="1:6" ht="15" x14ac:dyDescent="0.25">
      <c r="A26" s="30"/>
      <c r="B26" s="15"/>
      <c r="C26" s="15"/>
      <c r="D26" s="15"/>
      <c r="E26" s="15"/>
      <c r="F26" s="15"/>
    </row>
    <row r="27" spans="1:6" ht="15" x14ac:dyDescent="0.25">
      <c r="A27" s="5" t="s">
        <v>115</v>
      </c>
      <c r="B27" s="15"/>
      <c r="C27" s="15"/>
      <c r="D27" s="15"/>
      <c r="E27" s="15"/>
      <c r="F27" s="15"/>
    </row>
    <row r="28" spans="1:6" ht="15" x14ac:dyDescent="0.25">
      <c r="A28" s="22" t="s">
        <v>116</v>
      </c>
      <c r="B28" s="23"/>
      <c r="C28" s="23"/>
      <c r="D28" s="23"/>
      <c r="E28" s="23"/>
      <c r="F28" s="23"/>
    </row>
    <row r="29" spans="1:6" ht="15" x14ac:dyDescent="0.25">
      <c r="A29" s="30"/>
      <c r="B29" s="15"/>
      <c r="C29" s="15"/>
      <c r="D29" s="15"/>
      <c r="E29" s="15"/>
      <c r="F29" s="15"/>
    </row>
    <row r="30" spans="1:6" ht="15" x14ac:dyDescent="0.25">
      <c r="A30" s="5" t="s">
        <v>117</v>
      </c>
      <c r="B30" s="15"/>
      <c r="C30" s="15"/>
      <c r="D30" s="15"/>
      <c r="E30" s="15"/>
      <c r="F30" s="15"/>
    </row>
    <row r="31" spans="1:6" ht="15" x14ac:dyDescent="0.25">
      <c r="A31" s="22" t="s">
        <v>102</v>
      </c>
      <c r="B31" s="23"/>
      <c r="C31" s="23"/>
      <c r="D31" s="23"/>
      <c r="E31" s="23"/>
      <c r="F31" s="23"/>
    </row>
    <row r="32" spans="1:6" ht="15" x14ac:dyDescent="0.25">
      <c r="A32" s="22" t="s">
        <v>106</v>
      </c>
      <c r="B32" s="23"/>
      <c r="C32" s="23"/>
      <c r="D32" s="23"/>
      <c r="E32" s="23"/>
      <c r="F32" s="23"/>
    </row>
    <row r="33" spans="1:6" ht="15" x14ac:dyDescent="0.25">
      <c r="A33" s="22" t="s">
        <v>118</v>
      </c>
      <c r="B33" s="23"/>
      <c r="C33" s="23"/>
      <c r="D33" s="23"/>
      <c r="E33" s="23"/>
      <c r="F33" s="23"/>
    </row>
    <row r="34" spans="1:6" ht="15" x14ac:dyDescent="0.25">
      <c r="A34" s="30"/>
      <c r="B34" s="15"/>
      <c r="C34" s="15"/>
      <c r="D34" s="15"/>
      <c r="E34" s="15"/>
      <c r="F34" s="15"/>
    </row>
    <row r="35" spans="1:6" ht="15" x14ac:dyDescent="0.25">
      <c r="A35" s="5" t="s">
        <v>119</v>
      </c>
      <c r="B35" s="15"/>
      <c r="C35" s="15"/>
      <c r="D35" s="15"/>
      <c r="E35" s="15"/>
      <c r="F35" s="15"/>
    </row>
    <row r="36" spans="1:6" ht="15" x14ac:dyDescent="0.25">
      <c r="A36" s="22" t="s">
        <v>120</v>
      </c>
      <c r="B36" s="23"/>
      <c r="C36" s="23"/>
      <c r="D36" s="23"/>
      <c r="E36" s="23"/>
      <c r="F36" s="23"/>
    </row>
    <row r="37" spans="1:6" ht="15" x14ac:dyDescent="0.25">
      <c r="A37" s="22" t="s">
        <v>121</v>
      </c>
      <c r="B37" s="23"/>
      <c r="C37" s="23"/>
      <c r="D37" s="23"/>
      <c r="E37" s="23"/>
      <c r="F37" s="23"/>
    </row>
    <row r="38" spans="1:6" ht="15" x14ac:dyDescent="0.25">
      <c r="A38" s="22" t="s">
        <v>122</v>
      </c>
      <c r="B38" s="55"/>
      <c r="C38" s="23"/>
      <c r="D38" s="23"/>
      <c r="E38" s="23"/>
      <c r="F38" s="23"/>
    </row>
    <row r="39" spans="1:6" ht="15" x14ac:dyDescent="0.25">
      <c r="A39" s="30"/>
      <c r="B39" s="15"/>
      <c r="C39" s="15"/>
      <c r="D39" s="15"/>
      <c r="E39" s="15"/>
      <c r="F39" s="15"/>
    </row>
    <row r="40" spans="1:6" ht="15" x14ac:dyDescent="0.25">
      <c r="A40" s="5" t="s">
        <v>123</v>
      </c>
      <c r="B40" s="23"/>
      <c r="C40" s="23"/>
      <c r="D40" s="23"/>
      <c r="E40" s="23"/>
      <c r="F40" s="23"/>
    </row>
    <row r="41" spans="1:6" ht="15" x14ac:dyDescent="0.25">
      <c r="A41" s="30"/>
      <c r="B41" s="15"/>
      <c r="C41" s="15"/>
      <c r="D41" s="15"/>
      <c r="E41" s="15"/>
      <c r="F41" s="15"/>
    </row>
    <row r="42" spans="1:6" ht="15" x14ac:dyDescent="0.25">
      <c r="A42" s="5" t="s">
        <v>124</v>
      </c>
      <c r="B42" s="15"/>
      <c r="C42" s="15"/>
      <c r="D42" s="15"/>
      <c r="E42" s="15"/>
      <c r="F42" s="15"/>
    </row>
    <row r="43" spans="1:6" ht="15" x14ac:dyDescent="0.25">
      <c r="A43" s="22" t="s">
        <v>125</v>
      </c>
      <c r="B43" s="23"/>
      <c r="C43" s="23"/>
      <c r="D43" s="23"/>
      <c r="E43" s="23"/>
      <c r="F43" s="23"/>
    </row>
    <row r="44" spans="1:6" ht="15" x14ac:dyDescent="0.25">
      <c r="A44" s="22" t="s">
        <v>126</v>
      </c>
      <c r="B44" s="23"/>
      <c r="C44" s="23"/>
      <c r="D44" s="23"/>
      <c r="E44" s="23"/>
      <c r="F44" s="23"/>
    </row>
    <row r="45" spans="1:6" ht="15" x14ac:dyDescent="0.25">
      <c r="A45" s="22" t="s">
        <v>127</v>
      </c>
      <c r="B45" s="23"/>
      <c r="C45" s="23"/>
      <c r="D45" s="23"/>
      <c r="E45" s="23"/>
      <c r="F45" s="23"/>
    </row>
    <row r="46" spans="1:6" ht="15" x14ac:dyDescent="0.25">
      <c r="A46" s="30"/>
      <c r="B46" s="15"/>
      <c r="C46" s="15"/>
      <c r="D46" s="15"/>
      <c r="E46" s="15"/>
      <c r="F46" s="15"/>
    </row>
    <row r="47" spans="1:6" ht="30" x14ac:dyDescent="0.25">
      <c r="A47" s="5" t="s">
        <v>128</v>
      </c>
      <c r="B47" s="15"/>
      <c r="C47" s="15"/>
      <c r="D47" s="15"/>
      <c r="E47" s="15"/>
      <c r="F47" s="15"/>
    </row>
    <row r="48" spans="1:6" ht="15" x14ac:dyDescent="0.25">
      <c r="A48" s="22" t="s">
        <v>126</v>
      </c>
      <c r="B48" s="54"/>
      <c r="C48" s="54"/>
      <c r="D48" s="54"/>
      <c r="E48" s="54"/>
      <c r="F48" s="54"/>
    </row>
    <row r="49" spans="1:6" ht="15" x14ac:dyDescent="0.25">
      <c r="A49" s="22" t="s">
        <v>127</v>
      </c>
      <c r="B49" s="54"/>
      <c r="C49" s="54"/>
      <c r="D49" s="54"/>
      <c r="E49" s="54"/>
      <c r="F49" s="54"/>
    </row>
    <row r="50" spans="1:6" ht="15" x14ac:dyDescent="0.25">
      <c r="A50" s="30"/>
      <c r="B50" s="15"/>
      <c r="C50" s="15"/>
      <c r="D50" s="15"/>
      <c r="E50" s="15"/>
      <c r="F50" s="15"/>
    </row>
    <row r="51" spans="1:6" ht="15" x14ac:dyDescent="0.25">
      <c r="A51" s="5" t="s">
        <v>129</v>
      </c>
      <c r="B51" s="15"/>
      <c r="C51" s="15"/>
      <c r="D51" s="15"/>
      <c r="E51" s="15"/>
      <c r="F51" s="15"/>
    </row>
    <row r="52" spans="1:6" ht="15" x14ac:dyDescent="0.25">
      <c r="A52" s="22" t="s">
        <v>126</v>
      </c>
      <c r="B52" s="23"/>
      <c r="C52" s="23"/>
      <c r="D52" s="23"/>
      <c r="E52" s="23"/>
      <c r="F52" s="23"/>
    </row>
    <row r="53" spans="1:6" ht="15" x14ac:dyDescent="0.25">
      <c r="A53" s="22" t="s">
        <v>127</v>
      </c>
      <c r="B53" s="23"/>
      <c r="C53" s="23"/>
      <c r="D53" s="23"/>
      <c r="E53" s="23"/>
      <c r="F53" s="23"/>
    </row>
    <row r="54" spans="1:6" ht="15" x14ac:dyDescent="0.25">
      <c r="A54" s="22" t="s">
        <v>130</v>
      </c>
      <c r="B54" s="23"/>
      <c r="C54" s="23"/>
      <c r="D54" s="23"/>
      <c r="E54" s="23"/>
      <c r="F54" s="23"/>
    </row>
    <row r="55" spans="1:6" ht="15" x14ac:dyDescent="0.25">
      <c r="A55" s="30"/>
      <c r="B55" s="15"/>
      <c r="C55" s="15"/>
      <c r="D55" s="15"/>
      <c r="E55" s="15"/>
      <c r="F55" s="15"/>
    </row>
    <row r="56" spans="1:6" ht="44.25" customHeight="1" x14ac:dyDescent="0.25">
      <c r="A56" s="5" t="s">
        <v>131</v>
      </c>
      <c r="B56" s="15"/>
      <c r="C56" s="15"/>
      <c r="D56" s="15"/>
      <c r="E56" s="15"/>
      <c r="F56" s="15"/>
    </row>
    <row r="57" spans="1:6" ht="20.100000000000001" customHeight="1" x14ac:dyDescent="0.25">
      <c r="A57" s="22" t="s">
        <v>126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127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132</v>
      </c>
      <c r="B60" s="15"/>
      <c r="C60" s="15"/>
      <c r="D60" s="15"/>
      <c r="E60" s="15"/>
      <c r="F60" s="15"/>
    </row>
    <row r="61" spans="1:6" ht="20.100000000000001" customHeight="1" x14ac:dyDescent="0.25">
      <c r="A61" s="22" t="s">
        <v>133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134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135</v>
      </c>
      <c r="B64" s="15"/>
      <c r="C64" s="15"/>
      <c r="D64" s="15"/>
      <c r="E64" s="15"/>
      <c r="F64" s="15"/>
    </row>
    <row r="65" spans="1:6" ht="20.100000000000001" customHeight="1" x14ac:dyDescent="0.25">
      <c r="A65" s="22" t="s">
        <v>136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137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2025-08-02T14:22:57Z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